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y.mesa.cont\Downloads\"/>
    </mc:Choice>
  </mc:AlternateContent>
  <bookViews>
    <workbookView xWindow="0" yWindow="0" windowWidth="28800" windowHeight="12435" activeTab="1"/>
  </bookViews>
  <sheets>
    <sheet name="INDICADORES BÁSICOS 2017" sheetId="2" r:id="rId1"/>
    <sheet name="CONTROL 2017 (2)" sheetId="3" r:id="rId2"/>
    <sheet name="Hoja5" sheetId="4" r:id="rId3"/>
    <sheet name="Hoja1" sheetId="5" r:id="rId4"/>
  </sheets>
  <definedNames>
    <definedName name="_xlnm._FilterDatabase" localSheetId="1" hidden="1">'CONTROL 2017 (2)'!$A$4:$U$928</definedName>
    <definedName name="_xlnm.Print_Area" localSheetId="1">'CONTROL 2017 (2)'!$A$1:$X$929</definedName>
    <definedName name="_xlnm.Print_Area" localSheetId="0">'INDICADORES BÁSICOS 2017'!$A$1:$K$56</definedName>
    <definedName name="_xlnm.Print_Titles" localSheetId="1">'CONTROL 2017 (2)'!$1:$5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5" l="1"/>
  <c r="L244" i="4" l="1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43" i="4"/>
  <c r="U929" i="3" l="1"/>
  <c r="V923" i="3" l="1"/>
  <c r="V920" i="3"/>
  <c r="V917" i="3"/>
  <c r="V914" i="3"/>
  <c r="V911" i="3"/>
  <c r="V908" i="3"/>
  <c r="V905" i="3"/>
  <c r="V902" i="3"/>
  <c r="V899" i="3"/>
  <c r="V897" i="3"/>
  <c r="W894" i="3"/>
  <c r="V894" i="3"/>
  <c r="V888" i="3"/>
  <c r="V885" i="3"/>
  <c r="V883" i="3"/>
  <c r="V881" i="3"/>
  <c r="W879" i="3"/>
  <c r="V879" i="3"/>
  <c r="V876" i="3"/>
  <c r="V873" i="3"/>
  <c r="V870" i="3"/>
  <c r="W867" i="3"/>
  <c r="V867" i="3"/>
  <c r="V864" i="3"/>
  <c r="V861" i="3"/>
  <c r="V858" i="3"/>
  <c r="W855" i="3"/>
  <c r="V855" i="3"/>
  <c r="V852" i="3"/>
  <c r="V851" i="3"/>
  <c r="W850" i="3"/>
  <c r="V850" i="3"/>
  <c r="V844" i="3"/>
  <c r="W841" i="3"/>
  <c r="V841" i="3"/>
  <c r="V838" i="3"/>
  <c r="V835" i="3"/>
  <c r="V832" i="3"/>
  <c r="W829" i="3"/>
  <c r="V829" i="3"/>
  <c r="V828" i="3"/>
  <c r="V825" i="3"/>
  <c r="V822" i="3"/>
  <c r="V819" i="3"/>
  <c r="W816" i="3"/>
  <c r="V816" i="3"/>
  <c r="V813" i="3"/>
  <c r="V810" i="3"/>
  <c r="W807" i="3"/>
  <c r="V807" i="3"/>
  <c r="V804" i="3"/>
  <c r="V801" i="3"/>
  <c r="V798" i="3"/>
  <c r="V795" i="3"/>
  <c r="V792" i="3"/>
  <c r="V789" i="3"/>
  <c r="V786" i="3"/>
  <c r="V783" i="3"/>
  <c r="V780" i="3"/>
  <c r="V777" i="3"/>
  <c r="W774" i="3"/>
  <c r="V774" i="3"/>
  <c r="V771" i="3"/>
  <c r="V768" i="3"/>
  <c r="V765" i="3"/>
  <c r="V761" i="3"/>
  <c r="W758" i="3"/>
  <c r="V758" i="3"/>
  <c r="V755" i="3"/>
  <c r="V752" i="3"/>
  <c r="V749" i="3"/>
  <c r="V746" i="3"/>
  <c r="V744" i="3"/>
  <c r="V741" i="3"/>
  <c r="W738" i="3"/>
  <c r="V738" i="3"/>
  <c r="V735" i="3"/>
  <c r="V732" i="3"/>
  <c r="V729" i="3"/>
  <c r="W728" i="3"/>
  <c r="V728" i="3"/>
  <c r="V722" i="3"/>
  <c r="V719" i="3"/>
  <c r="V716" i="3"/>
  <c r="V713" i="3"/>
  <c r="W710" i="3"/>
  <c r="V710" i="3"/>
  <c r="V707" i="3"/>
  <c r="V704" i="3"/>
  <c r="V701" i="3"/>
  <c r="V698" i="3"/>
  <c r="W695" i="3"/>
  <c r="V695" i="3"/>
  <c r="V693" i="3"/>
  <c r="V691" i="3"/>
  <c r="V689" i="3"/>
  <c r="W686" i="3"/>
  <c r="V686" i="3"/>
  <c r="V683" i="3"/>
  <c r="V680" i="3"/>
  <c r="W677" i="3"/>
  <c r="V677" i="3"/>
  <c r="V674" i="3"/>
  <c r="V671" i="3"/>
  <c r="V668" i="3"/>
  <c r="V662" i="3"/>
  <c r="V659" i="3"/>
  <c r="V656" i="3"/>
  <c r="V653" i="3"/>
  <c r="V650" i="3"/>
  <c r="W647" i="3"/>
  <c r="V647" i="3"/>
  <c r="V638" i="3"/>
  <c r="V637" i="3"/>
  <c r="V636" i="3"/>
  <c r="W635" i="3"/>
  <c r="V635" i="3"/>
  <c r="V626" i="3"/>
  <c r="V623" i="3"/>
  <c r="V620" i="3"/>
  <c r="V617" i="3"/>
  <c r="W614" i="3"/>
  <c r="V614" i="3"/>
  <c r="V604" i="3"/>
  <c r="V599" i="3"/>
  <c r="V594" i="3"/>
  <c r="V589" i="3"/>
  <c r="W583" i="3"/>
  <c r="V583" i="3"/>
  <c r="V576" i="3"/>
  <c r="V571" i="3"/>
  <c r="V567" i="3"/>
  <c r="V562" i="3"/>
  <c r="V557" i="3"/>
  <c r="V552" i="3"/>
  <c r="W548" i="3"/>
  <c r="V548" i="3"/>
  <c r="V538" i="3"/>
  <c r="V532" i="3"/>
  <c r="V526" i="3"/>
  <c r="V520" i="3"/>
  <c r="V515" i="3"/>
  <c r="W513" i="3"/>
  <c r="V513" i="3"/>
  <c r="V510" i="3"/>
  <c r="V507" i="3"/>
  <c r="V504" i="3"/>
  <c r="V501" i="3"/>
  <c r="W498" i="3"/>
  <c r="V498" i="3"/>
  <c r="V492" i="3"/>
  <c r="V488" i="3"/>
  <c r="V484" i="3"/>
  <c r="V480" i="3"/>
  <c r="W476" i="3"/>
  <c r="V476" i="3"/>
  <c r="V466" i="3"/>
  <c r="V461" i="3"/>
  <c r="V451" i="3"/>
  <c r="W448" i="3"/>
  <c r="V448" i="3"/>
  <c r="V442" i="3"/>
  <c r="V436" i="3"/>
  <c r="V427" i="3"/>
  <c r="V424" i="3"/>
  <c r="W421" i="3"/>
  <c r="V421" i="3"/>
  <c r="V412" i="3"/>
  <c r="V409" i="3"/>
  <c r="V403" i="3"/>
  <c r="W400" i="3"/>
  <c r="V400" i="3"/>
  <c r="V394" i="3"/>
  <c r="V391" i="3"/>
  <c r="V388" i="3"/>
  <c r="V385" i="3"/>
  <c r="V382" i="3"/>
  <c r="V379" i="3"/>
  <c r="V376" i="3"/>
  <c r="V373" i="3"/>
  <c r="V370" i="3"/>
  <c r="W367" i="3"/>
  <c r="V367" i="3"/>
  <c r="V354" i="3"/>
  <c r="V332" i="3"/>
  <c r="W327" i="3"/>
  <c r="V327" i="3"/>
  <c r="V324" i="3"/>
  <c r="V321" i="3"/>
  <c r="V318" i="3"/>
  <c r="W315" i="3"/>
  <c r="V315" i="3"/>
  <c r="V310" i="3"/>
  <c r="V295" i="3"/>
  <c r="V279" i="3"/>
  <c r="V274" i="3"/>
  <c r="W273" i="3"/>
  <c r="V273" i="3"/>
  <c r="V270" i="3"/>
  <c r="V267" i="3"/>
  <c r="V261" i="3"/>
  <c r="W258" i="3"/>
  <c r="V258" i="3"/>
  <c r="V255" i="3"/>
  <c r="V246" i="3"/>
  <c r="W240" i="3"/>
  <c r="V240" i="3"/>
  <c r="V237" i="3"/>
  <c r="V234" i="3"/>
  <c r="W231" i="3"/>
  <c r="V231" i="3"/>
  <c r="V225" i="3"/>
  <c r="V222" i="3"/>
  <c r="V219" i="3"/>
  <c r="V216" i="3"/>
  <c r="W213" i="3"/>
  <c r="V213" i="3"/>
  <c r="V210" i="3"/>
  <c r="V206" i="3"/>
  <c r="V201" i="3"/>
  <c r="W200" i="3"/>
  <c r="V200" i="3"/>
  <c r="V191" i="3"/>
  <c r="V188" i="3"/>
  <c r="W185" i="3"/>
  <c r="V185" i="3"/>
  <c r="V177" i="3"/>
  <c r="V168" i="3"/>
  <c r="W165" i="3"/>
  <c r="V165" i="3"/>
  <c r="V162" i="3"/>
  <c r="V159" i="3"/>
  <c r="V155" i="3"/>
  <c r="W152" i="3"/>
  <c r="V152" i="3"/>
  <c r="V149" i="3"/>
  <c r="V146" i="3"/>
  <c r="V143" i="3"/>
  <c r="W140" i="3"/>
  <c r="V140" i="3"/>
  <c r="V130" i="3"/>
  <c r="V124" i="3"/>
  <c r="V122" i="3"/>
  <c r="V119" i="3"/>
  <c r="V116" i="3"/>
  <c r="V113" i="3"/>
  <c r="V110" i="3"/>
  <c r="V107" i="3"/>
  <c r="V104" i="3"/>
  <c r="V101" i="3"/>
  <c r="W98" i="3"/>
  <c r="V98" i="3"/>
  <c r="V95" i="3"/>
  <c r="V92" i="3"/>
  <c r="V89" i="3"/>
  <c r="V86" i="3"/>
  <c r="V83" i="3"/>
  <c r="V80" i="3"/>
  <c r="V77" i="3"/>
  <c r="V74" i="3"/>
  <c r="V71" i="3"/>
  <c r="W69" i="3"/>
  <c r="V69" i="3"/>
  <c r="V64" i="3"/>
  <c r="V57" i="3"/>
  <c r="V51" i="3"/>
  <c r="W48" i="3"/>
  <c r="V48" i="3"/>
  <c r="V42" i="3"/>
  <c r="V36" i="3"/>
  <c r="W30" i="3"/>
  <c r="V30" i="3"/>
  <c r="V24" i="3"/>
  <c r="V21" i="3"/>
  <c r="V15" i="3"/>
  <c r="V9" i="3"/>
  <c r="W6" i="3"/>
  <c r="V6" i="3"/>
  <c r="Y5" i="3"/>
  <c r="W929" i="3" l="1"/>
  <c r="I52" i="2"/>
  <c r="F52" i="2"/>
  <c r="J52" i="2" s="1"/>
  <c r="K52" i="2" s="1"/>
  <c r="C52" i="2"/>
  <c r="I51" i="2"/>
  <c r="F51" i="2"/>
  <c r="J51" i="2" s="1"/>
  <c r="K51" i="2" s="1"/>
  <c r="C51" i="2"/>
  <c r="I50" i="2"/>
  <c r="G50" i="2"/>
  <c r="F50" i="2"/>
  <c r="J50" i="2" s="1"/>
  <c r="K50" i="2" s="1"/>
  <c r="C50" i="2"/>
  <c r="J49" i="2"/>
  <c r="K49" i="2" s="1"/>
  <c r="I49" i="2"/>
  <c r="G49" i="2"/>
  <c r="F49" i="2"/>
  <c r="C49" i="2"/>
  <c r="I48" i="2"/>
  <c r="F48" i="2"/>
  <c r="G48" i="2" s="1"/>
  <c r="C48" i="2"/>
  <c r="I47" i="2"/>
  <c r="G47" i="2"/>
  <c r="F47" i="2"/>
  <c r="J47" i="2" s="1"/>
  <c r="K47" i="2" s="1"/>
  <c r="C47" i="2"/>
  <c r="J46" i="2"/>
  <c r="K46" i="2" s="1"/>
  <c r="I46" i="2"/>
  <c r="G46" i="2"/>
  <c r="F46" i="2"/>
  <c r="C46" i="2"/>
  <c r="I45" i="2"/>
  <c r="F45" i="2"/>
  <c r="J45" i="2" s="1"/>
  <c r="K45" i="2" s="1"/>
  <c r="C45" i="2"/>
  <c r="J44" i="2"/>
  <c r="K44" i="2" s="1"/>
  <c r="I44" i="2"/>
  <c r="F44" i="2"/>
  <c r="G44" i="2" s="1"/>
  <c r="C44" i="2"/>
  <c r="I43" i="2"/>
  <c r="G43" i="2"/>
  <c r="F43" i="2"/>
  <c r="J43" i="2" s="1"/>
  <c r="K43" i="2" s="1"/>
  <c r="C43" i="2"/>
  <c r="I42" i="2"/>
  <c r="F42" i="2"/>
  <c r="J42" i="2" s="1"/>
  <c r="K42" i="2" s="1"/>
  <c r="C42" i="2"/>
  <c r="J41" i="2"/>
  <c r="K41" i="2" s="1"/>
  <c r="I41" i="2"/>
  <c r="F41" i="2"/>
  <c r="G41" i="2" s="1"/>
  <c r="C41" i="2"/>
  <c r="I40" i="2"/>
  <c r="F40" i="2"/>
  <c r="G40" i="2" s="1"/>
  <c r="C40" i="2"/>
  <c r="I39" i="2"/>
  <c r="G39" i="2"/>
  <c r="F39" i="2"/>
  <c r="J39" i="2" s="1"/>
  <c r="K39" i="2" s="1"/>
  <c r="C39" i="2"/>
  <c r="J38" i="2"/>
  <c r="K38" i="2" s="1"/>
  <c r="I38" i="2"/>
  <c r="G38" i="2"/>
  <c r="F38" i="2"/>
  <c r="C38" i="2"/>
  <c r="I37" i="2"/>
  <c r="F37" i="2"/>
  <c r="J37" i="2" s="1"/>
  <c r="K37" i="2" s="1"/>
  <c r="C37" i="2"/>
  <c r="J36" i="2"/>
  <c r="K36" i="2" s="1"/>
  <c r="I36" i="2"/>
  <c r="F36" i="2"/>
  <c r="G36" i="2" s="1"/>
  <c r="C36" i="2"/>
  <c r="I35" i="2"/>
  <c r="F35" i="2"/>
  <c r="J35" i="2" s="1"/>
  <c r="K35" i="2" s="1"/>
  <c r="C35" i="2"/>
  <c r="I34" i="2"/>
  <c r="F34" i="2"/>
  <c r="J34" i="2" s="1"/>
  <c r="K34" i="2" s="1"/>
  <c r="C34" i="2"/>
  <c r="J33" i="2"/>
  <c r="K33" i="2" s="1"/>
  <c r="I33" i="2"/>
  <c r="F33" i="2"/>
  <c r="G33" i="2" s="1"/>
  <c r="C33" i="2"/>
  <c r="I32" i="2"/>
  <c r="F32" i="2"/>
  <c r="G32" i="2" s="1"/>
  <c r="C32" i="2"/>
  <c r="I31" i="2"/>
  <c r="G31" i="2"/>
  <c r="F31" i="2"/>
  <c r="J31" i="2" s="1"/>
  <c r="K31" i="2" s="1"/>
  <c r="C31" i="2"/>
  <c r="J30" i="2"/>
  <c r="K30" i="2" s="1"/>
  <c r="I30" i="2"/>
  <c r="G30" i="2"/>
  <c r="F30" i="2"/>
  <c r="C30" i="2"/>
  <c r="I29" i="2"/>
  <c r="F29" i="2"/>
  <c r="J29" i="2" s="1"/>
  <c r="K29" i="2" s="1"/>
  <c r="C29" i="2"/>
  <c r="J28" i="2"/>
  <c r="K28" i="2" s="1"/>
  <c r="I28" i="2"/>
  <c r="F28" i="2"/>
  <c r="G28" i="2" s="1"/>
  <c r="C28" i="2"/>
  <c r="I27" i="2"/>
  <c r="F27" i="2"/>
  <c r="G27" i="2" s="1"/>
  <c r="C27" i="2"/>
  <c r="I26" i="2"/>
  <c r="F26" i="2"/>
  <c r="J26" i="2" s="1"/>
  <c r="K26" i="2" s="1"/>
  <c r="C26" i="2"/>
  <c r="J25" i="2"/>
  <c r="K25" i="2" s="1"/>
  <c r="I25" i="2"/>
  <c r="F25" i="2"/>
  <c r="G25" i="2" s="1"/>
  <c r="C25" i="2"/>
  <c r="I24" i="2"/>
  <c r="F24" i="2"/>
  <c r="G24" i="2" s="1"/>
  <c r="C24" i="2"/>
  <c r="I23" i="2"/>
  <c r="G23" i="2"/>
  <c r="F23" i="2"/>
  <c r="J23" i="2" s="1"/>
  <c r="K23" i="2" s="1"/>
  <c r="C23" i="2"/>
  <c r="J22" i="2"/>
  <c r="K22" i="2" s="1"/>
  <c r="I22" i="2"/>
  <c r="G22" i="2"/>
  <c r="F22" i="2"/>
  <c r="C22" i="2"/>
  <c r="I21" i="2"/>
  <c r="F21" i="2"/>
  <c r="J21" i="2" s="1"/>
  <c r="K21" i="2" s="1"/>
  <c r="C21" i="2"/>
  <c r="J20" i="2"/>
  <c r="K20" i="2" s="1"/>
  <c r="I20" i="2"/>
  <c r="F20" i="2"/>
  <c r="G20" i="2" s="1"/>
  <c r="C20" i="2"/>
  <c r="I19" i="2"/>
  <c r="F19" i="2"/>
  <c r="G19" i="2" s="1"/>
  <c r="C19" i="2"/>
  <c r="I18" i="2"/>
  <c r="F18" i="2"/>
  <c r="J18" i="2" s="1"/>
  <c r="K18" i="2" s="1"/>
  <c r="C18" i="2"/>
  <c r="J17" i="2"/>
  <c r="K17" i="2" s="1"/>
  <c r="I17" i="2"/>
  <c r="F17" i="2"/>
  <c r="G17" i="2" s="1"/>
  <c r="C17" i="2"/>
  <c r="I16" i="2"/>
  <c r="F16" i="2"/>
  <c r="J16" i="2" s="1"/>
  <c r="K16" i="2" s="1"/>
  <c r="C16" i="2"/>
  <c r="I15" i="2"/>
  <c r="G15" i="2"/>
  <c r="F15" i="2"/>
  <c r="J15" i="2" s="1"/>
  <c r="K15" i="2" s="1"/>
  <c r="C15" i="2"/>
  <c r="J14" i="2"/>
  <c r="K14" i="2" s="1"/>
  <c r="I14" i="2"/>
  <c r="G14" i="2"/>
  <c r="F14" i="2"/>
  <c r="C14" i="2"/>
  <c r="I13" i="2"/>
  <c r="F13" i="2"/>
  <c r="J13" i="2" s="1"/>
  <c r="K13" i="2" s="1"/>
  <c r="C13" i="2"/>
  <c r="J12" i="2"/>
  <c r="K12" i="2" s="1"/>
  <c r="I12" i="2"/>
  <c r="F12" i="2"/>
  <c r="G12" i="2" s="1"/>
  <c r="C12" i="2"/>
  <c r="I11" i="2"/>
  <c r="F11" i="2"/>
  <c r="J11" i="2" s="1"/>
  <c r="K11" i="2" s="1"/>
  <c r="C11" i="2"/>
  <c r="I10" i="2"/>
  <c r="F10" i="2"/>
  <c r="J10" i="2" s="1"/>
  <c r="K10" i="2" s="1"/>
  <c r="C10" i="2"/>
  <c r="J9" i="2"/>
  <c r="K9" i="2" s="1"/>
  <c r="I9" i="2"/>
  <c r="F9" i="2"/>
  <c r="G9" i="2" s="1"/>
  <c r="C9" i="2"/>
  <c r="I8" i="2"/>
  <c r="F8" i="2"/>
  <c r="J8" i="2" s="1"/>
  <c r="K8" i="2" s="1"/>
  <c r="C8" i="2"/>
  <c r="I7" i="2"/>
  <c r="G7" i="2"/>
  <c r="F7" i="2"/>
  <c r="J7" i="2" s="1"/>
  <c r="K7" i="2" s="1"/>
  <c r="C7" i="2"/>
  <c r="G51" i="2" l="1"/>
  <c r="G11" i="2"/>
  <c r="G35" i="2"/>
  <c r="G8" i="2"/>
  <c r="G16" i="2"/>
  <c r="G13" i="2"/>
  <c r="J19" i="2"/>
  <c r="K19" i="2" s="1"/>
  <c r="G21" i="2"/>
  <c r="J27" i="2"/>
  <c r="K27" i="2" s="1"/>
  <c r="G29" i="2"/>
  <c r="G37" i="2"/>
  <c r="G45" i="2"/>
  <c r="G10" i="2"/>
  <c r="G18" i="2"/>
  <c r="J24" i="2"/>
  <c r="K24" i="2" s="1"/>
  <c r="G26" i="2"/>
  <c r="J32" i="2"/>
  <c r="K32" i="2" s="1"/>
  <c r="G34" i="2"/>
  <c r="J40" i="2"/>
  <c r="K40" i="2" s="1"/>
  <c r="G42" i="2"/>
  <c r="J48" i="2"/>
  <c r="K48" i="2" s="1"/>
  <c r="G52" i="2"/>
  <c r="V340" i="3"/>
  <c r="V929" i="3"/>
</calcChain>
</file>

<file path=xl/sharedStrings.xml><?xml version="1.0" encoding="utf-8"?>
<sst xmlns="http://schemas.openxmlformats.org/spreadsheetml/2006/main" count="5809" uniqueCount="814">
  <si>
    <t>GOBERNACIÓN DEL TOLIMA</t>
  </si>
  <si>
    <t>SECRETARIA DE SALUD DEL TOLIMA  DIRECCIÓN DE SALUD PÚBLICA</t>
  </si>
  <si>
    <t>CONDENSADO INDICADORES DE EVALUACIÓN PERSONAS PRESTADORAS  URBANAS AGUA CONSUMO HUMANO - 2017</t>
  </si>
  <si>
    <t>MUNICIPIO</t>
  </si>
  <si>
    <t>IRCApp</t>
  </si>
  <si>
    <t>IT</t>
  </si>
  <si>
    <t>IC</t>
  </si>
  <si>
    <t>IRABApp</t>
  </si>
  <si>
    <t>BPSpp</t>
  </si>
  <si>
    <t>CONCEPTO</t>
  </si>
  <si>
    <t>VALOR</t>
  </si>
  <si>
    <t>RIESGO</t>
  </si>
  <si>
    <t>TIPO</t>
  </si>
  <si>
    <t>ALPUJARRA</t>
  </si>
  <si>
    <t>ALVARADO</t>
  </si>
  <si>
    <t>AMBALEMA</t>
  </si>
  <si>
    <t>ANZOÁTEGUI</t>
  </si>
  <si>
    <t>ARMERO GUAYABAL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</si>
  <si>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</si>
  <si>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</si>
  <si>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</si>
  <si>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</si>
  <si>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</si>
  <si>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</si>
  <si>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</si>
  <si>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</si>
  <si>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</si>
  <si>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</si>
  <si>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</si>
  <si>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</si>
  <si>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</si>
  <si>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</si>
  <si>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</si>
  <si>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</si>
  <si>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</si>
  <si>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</si>
  <si>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</si>
  <si>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</si>
  <si>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</si>
  <si>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</si>
  <si>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</si>
  <si>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</si>
  <si>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</si>
  <si>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</si>
  <si>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</si>
  <si>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</si>
  <si>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</si>
  <si>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</si>
  <si>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</si>
  <si>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</si>
  <si>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</si>
  <si>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</si>
  <si>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 LUIS</t>
  </si>
  <si>
    <t>SANTA ISABEL</t>
  </si>
  <si>
    <t>SUAREZ</t>
  </si>
  <si>
    <t>VALLE DE SAN JUAN</t>
  </si>
  <si>
    <t>VENADILLO</t>
  </si>
  <si>
    <t>VILLAHERMOSA</t>
  </si>
  <si>
    <t>VILLARRICA</t>
  </si>
  <si>
    <t>ELABORÓ: JULIO CESAR QUINTERO MONCADA-INGENIERO SANITARIO</t>
  </si>
  <si>
    <t>CONVENCIONES:</t>
  </si>
  <si>
    <t>IRCApp: ÍNDICE DE RIESGO DE CALIDAD DEL AGUA PERSONA PRESTADORA,  IT: ÍNDICE DE TRATAMIENTO, IC: ÍNDICE DE CONTINUIDAD</t>
  </si>
  <si>
    <t>IRABApp: ÍNDICE DE RIESGO POR ABASTECIMIENTO PERSONA PRESTADORA, BPSpp: BUENAS PRÁCTICAS SANITARIAS PERSONA PRESTADORA</t>
  </si>
  <si>
    <t>TABLA N° 1 COMPORTAMIENTO CALIDAD AGUA CONSUMO HUMANO ACUEDUCTOS URBANOS TOLIMA 2017</t>
  </si>
  <si>
    <t>MES</t>
  </si>
  <si>
    <t>pH</t>
  </si>
  <si>
    <t>CONDUCTIVIDAD</t>
  </si>
  <si>
    <t>TURBIEDAD</t>
  </si>
  <si>
    <t>CLORUROS</t>
  </si>
  <si>
    <t>ALCALINIDAD A LA FENOLFTALEINA</t>
  </si>
  <si>
    <t>ACIDEZ TOTAL</t>
  </si>
  <si>
    <t>ACTDEZ MINERAL</t>
  </si>
  <si>
    <t>ALCALINIDAD TOTAL</t>
  </si>
  <si>
    <t>DUREZA TOTAL</t>
  </si>
  <si>
    <t>DUREZA CÁLCICA</t>
  </si>
  <si>
    <t>CALCIO</t>
  </si>
  <si>
    <t>MAGNESIO</t>
  </si>
  <si>
    <t>NITRITOS</t>
  </si>
  <si>
    <t>NITRATOS</t>
  </si>
  <si>
    <t>COLOR</t>
  </si>
  <si>
    <t>CLORO RESIDUAL LIBRE</t>
  </si>
  <si>
    <t>COLIFORMES TOTALES</t>
  </si>
  <si>
    <t>E. COLI</t>
  </si>
  <si>
    <t>IRCA MUESTRA</t>
  </si>
  <si>
    <t>IRCA MES</t>
  </si>
  <si>
    <t>IRCA MUNICIPIO</t>
  </si>
  <si>
    <t>RIESGO MUNICIPIO</t>
  </si>
  <si>
    <t>ZONA</t>
  </si>
  <si>
    <t>PUNTO DE TOMA</t>
  </si>
  <si>
    <t>A</t>
  </si>
  <si>
    <t>B</t>
  </si>
  <si>
    <t>Urbano</t>
  </si>
  <si>
    <t>0004 BARRIO EL ACHIRAL</t>
  </si>
  <si>
    <t>P</t>
  </si>
  <si>
    <t>ND</t>
  </si>
  <si>
    <t>0.50</t>
  </si>
  <si>
    <t>0002 MZ 37 N 4</t>
  </si>
  <si>
    <t>B/ ATICO CRA 3 CALLE 1</t>
  </si>
  <si>
    <t>SALIDA DEL TANQUE ELEVADO MEGACOLEGIO</t>
  </si>
  <si>
    <t>FILTRO INSTALADO EN LA COCINA MEGACOLEGIO</t>
  </si>
  <si>
    <t>5.00</t>
  </si>
  <si>
    <t>0002 MANZANA 37 N4A</t>
  </si>
  <si>
    <t>0003 CARRERA 5 CALLE 5</t>
  </si>
  <si>
    <t>0002 MZ 37 N 4A</t>
  </si>
  <si>
    <t>0.60</t>
  </si>
  <si>
    <t>0004 B/EL ACHIRAL</t>
  </si>
  <si>
    <t>0.36</t>
  </si>
  <si>
    <t>0002 ALCALDIA</t>
  </si>
  <si>
    <t>0.53</t>
  </si>
  <si>
    <t>0001 RESTAURANTE SUEGRA</t>
  </si>
  <si>
    <t>0004 CARRERA 3A VENADILLO</t>
  </si>
  <si>
    <t>CENTRO ALCALDIA</t>
  </si>
  <si>
    <t>0.84</t>
  </si>
  <si>
    <t>0.45</t>
  </si>
  <si>
    <t>0004 CARRERA 3 A VENADILLO</t>
  </si>
  <si>
    <t>2.59</t>
  </si>
  <si>
    <t>CRUCE BOMBA RESTAURANTE LA SUEGRA</t>
  </si>
  <si>
    <t>CAJA AGRARIA CRA 3 A VENADILLO</t>
  </si>
  <si>
    <t>1.50</t>
  </si>
  <si>
    <t>B/ EL ALTO CALLE 8 # 10 - 125</t>
  </si>
  <si>
    <t>0.80</t>
  </si>
  <si>
    <t>001 CALLE 8 # 10-125</t>
  </si>
  <si>
    <t>1.00</t>
  </si>
  <si>
    <t>001 CALLE 8 # 10 - 125</t>
  </si>
  <si>
    <t>1.70</t>
  </si>
  <si>
    <t>001 CALLE 8 N 10-125</t>
  </si>
  <si>
    <t>0003 CALLE 8 4-31</t>
  </si>
  <si>
    <t>002 CARRERA 2 # 13-114 CARRERA 5</t>
  </si>
  <si>
    <t>1.20</t>
  </si>
  <si>
    <t>003 CALLE 8 # 4-31</t>
  </si>
  <si>
    <t>1.08</t>
  </si>
  <si>
    <t>1.06</t>
  </si>
  <si>
    <t>003 CALLE 8 N 4-31</t>
  </si>
  <si>
    <t>0001 CALLE 8 10-125</t>
  </si>
  <si>
    <t>1.03</t>
  </si>
  <si>
    <t>0004 CARRERA 5 5-120</t>
  </si>
  <si>
    <t>1.05</t>
  </si>
  <si>
    <t>B/ EL CENTRO CALLE 8 # 4-31</t>
  </si>
  <si>
    <t>0.61</t>
  </si>
  <si>
    <t>B/ LA ESPERANZA KRA 2 # 13 - 114</t>
  </si>
  <si>
    <t>003 CALLE 8 # 4-31 PARQUE PRINCIPAL</t>
  </si>
  <si>
    <t>002 CARRERA 2 # 13-114</t>
  </si>
  <si>
    <t>BARRIO CENTRO RUBIELA ROJAS</t>
  </si>
  <si>
    <t>14.00</t>
  </si>
  <si>
    <t>0002 RUBIELA ROJAS</t>
  </si>
  <si>
    <t>1.40</t>
  </si>
  <si>
    <t>BARRIO CALLE ECUADOR OCTAVIO BOBADILLA</t>
  </si>
  <si>
    <t>BARRIO EL PORVENIR CESAR DIAZ</t>
  </si>
  <si>
    <t>BARRIO CALLE DEL ECUADOR OCTAVIO BOBADILLA</t>
  </si>
  <si>
    <t>BARRIO CALLE EL ECUADOR OCTAVIO BOBADILLA</t>
  </si>
  <si>
    <t>0001 CESAR DIAZ</t>
  </si>
  <si>
    <t>0003 OCTAVIO BODADILLA</t>
  </si>
  <si>
    <t>0003 OCTAVIO BOBADILLA</t>
  </si>
  <si>
    <t>ARMERO</t>
  </si>
  <si>
    <t>1.49</t>
  </si>
  <si>
    <t>SR</t>
  </si>
  <si>
    <t>BARRIO LA REFORMA CR 4 CALL 17</t>
  </si>
  <si>
    <t>1.75</t>
  </si>
  <si>
    <t>BARRIO EL CRUCE CRA 5 N 1-15</t>
  </si>
  <si>
    <t>BARRIO LA REFORMA CR 4 CALLE 17</t>
  </si>
  <si>
    <t>0.43</t>
  </si>
  <si>
    <t>EL CRUCE CR 5 N 1-15</t>
  </si>
  <si>
    <t>1.13</t>
  </si>
  <si>
    <t>BARRIO LA REFORMA CR 4 CL 17</t>
  </si>
  <si>
    <t>BARIO LA REFORMA CR 4 CL 17</t>
  </si>
  <si>
    <t>1.82</t>
  </si>
  <si>
    <t>BARRIO LA REFORMA CARRERA 4 CALLE 17</t>
  </si>
  <si>
    <t>BARRIO LA REFORMA CRA 4 CALLE 17</t>
  </si>
  <si>
    <t>0006 CARRERA 4 CALLE 17 ZONA INDUSTRIAL</t>
  </si>
  <si>
    <t>0.86</t>
  </si>
  <si>
    <t>0006 CARRERA 4 CALLE 17</t>
  </si>
  <si>
    <t>BARRIO EL NORTE CLL 10 CR 7</t>
  </si>
  <si>
    <t>BARRIO EL NORTE CL10 CR 7</t>
  </si>
  <si>
    <t>B/EL CRUCE CR 5 N 1-15</t>
  </si>
  <si>
    <t>1.04</t>
  </si>
  <si>
    <t>BARRIO EL NORTE CL 10 CR 7</t>
  </si>
  <si>
    <t>1.17</t>
  </si>
  <si>
    <t>BARRIO EL CRUCE CARRERA 5 # 1-15</t>
  </si>
  <si>
    <t>BARRIO EL NORTE CALLE 10 CARRERA 7</t>
  </si>
  <si>
    <t>BARRIO EL CRUCE CRA 5 # 1- 15</t>
  </si>
  <si>
    <t>BARRIO EL NORTE CRA 7 CALLE 10</t>
  </si>
  <si>
    <t>0002 CARRERA 5 # 1-15</t>
  </si>
  <si>
    <t>0004 CALLE 10 CARRERA 7</t>
  </si>
  <si>
    <t>1.26</t>
  </si>
  <si>
    <t>0004 CARRERA 7 CALLE 10</t>
  </si>
  <si>
    <t>BARRIO EL NORTE CARRERA 7 CALLE 10</t>
  </si>
  <si>
    <t>1.10</t>
  </si>
  <si>
    <t>0.91</t>
  </si>
  <si>
    <t>1.73</t>
  </si>
  <si>
    <t>002 VIA MARIQUITA</t>
  </si>
  <si>
    <t>0001 CARRERA 8 CALLE 12 Y 13</t>
  </si>
  <si>
    <t>0002 CALLE 7 ENTRE CARRERA 8 Y 9</t>
  </si>
  <si>
    <t>0003 CARRERA 4 ENTRE CALLE 8 Y 9</t>
  </si>
  <si>
    <t>N.A.</t>
  </si>
  <si>
    <t>IS</t>
  </si>
  <si>
    <t>004 ETAPA 2 CASA 6 BARRIO EVELIO GOMEZ</t>
  </si>
  <si>
    <t>0003 CARRERA 7 CON CALLE 16</t>
  </si>
  <si>
    <t>0005 TANQUE DE ALMACENAMIENTO</t>
  </si>
  <si>
    <t>0001 BARRIO MIRADOR DEL BOSQUE</t>
  </si>
  <si>
    <t>003 CARRERA 7 CON CALLE 16</t>
  </si>
  <si>
    <t>0005 TANQUE DE ALMACENAMIENTO BARRIO EVELIO GOMEZ</t>
  </si>
  <si>
    <t>0001 MIRADOR EL BOSQUE</t>
  </si>
  <si>
    <t>2.12</t>
  </si>
  <si>
    <t>0004 COLEGIO P. PAVON</t>
  </si>
  <si>
    <t>0004 COLEGIO P. PAVON 1</t>
  </si>
  <si>
    <t>0005 CALLE 12 N 5-07</t>
  </si>
  <si>
    <t>1.07</t>
  </si>
  <si>
    <t>0002 COLEGIO P. PAVON 3</t>
  </si>
  <si>
    <t>1.60</t>
  </si>
  <si>
    <t>002 COLEGIO P.PAVON</t>
  </si>
  <si>
    <t>1.56</t>
  </si>
  <si>
    <t>004 COLEGIO P. PAVON 1</t>
  </si>
  <si>
    <t>004 COLEGIO P.PAVON</t>
  </si>
  <si>
    <t>0002 COLEGIO P. PAVON</t>
  </si>
  <si>
    <t>0005 CALLE 12 # 5-07</t>
  </si>
  <si>
    <t>2.00</t>
  </si>
  <si>
    <t>0.82</t>
  </si>
  <si>
    <t>005 CALLE 12 # 5-07</t>
  </si>
  <si>
    <t>005 CALLE 12 #5-07</t>
  </si>
  <si>
    <t>1.45</t>
  </si>
  <si>
    <t>0003 BARRIO LA EXPLANACION</t>
  </si>
  <si>
    <t>0004 LAS CAMELIAS</t>
  </si>
  <si>
    <t>0002 CALLE 3 # 3-50</t>
  </si>
  <si>
    <t>1.46</t>
  </si>
  <si>
    <t>0002 CALLE 3 #3-50</t>
  </si>
  <si>
    <t>0001 PLANTA TRATAMIENTO</t>
  </si>
  <si>
    <t>0002 CALLE 3 3-50</t>
  </si>
  <si>
    <t>0.96</t>
  </si>
  <si>
    <t>0003 PLANTA TRATAMIENTO</t>
  </si>
  <si>
    <t>1.48</t>
  </si>
  <si>
    <t>0002 CALLE 3 N 3-50</t>
  </si>
  <si>
    <t>0003 B/LA EXPLANACION</t>
  </si>
  <si>
    <t>0001 PTA. TRATAMIENTO</t>
  </si>
  <si>
    <t>0003 BARRIO LA EXPLANACIӎ</t>
  </si>
  <si>
    <t>PTA TRATAMIENTO PTA. TRATAMIENTO</t>
  </si>
  <si>
    <t>HOSPITAL CALLE 3A # 3-50</t>
  </si>
  <si>
    <t>B/ LA EXPLANACION B/ LA EXPLANACION</t>
  </si>
  <si>
    <t>0.81</t>
  </si>
  <si>
    <t>0006 CARRERA N 13-35B</t>
  </si>
  <si>
    <t>006 CARRERA N # 13-35B</t>
  </si>
  <si>
    <t>003 CARRERA 4 # 8-47</t>
  </si>
  <si>
    <t>008 CALLE 10 # 16C.31</t>
  </si>
  <si>
    <t>0005 MZ 6 CASA 3</t>
  </si>
  <si>
    <t>004 MZ 4</t>
  </si>
  <si>
    <t>0003 CARRERA 4 N 8-47</t>
  </si>
  <si>
    <t>008 CB CORDOBA</t>
  </si>
  <si>
    <t>002 CALLE 3 CRA7</t>
  </si>
  <si>
    <t>EL JARDIN CALLE 14 CRA 7</t>
  </si>
  <si>
    <t>002 CALLE 7 N 7E-36</t>
  </si>
  <si>
    <t>005 MANZANA 6 CASA 3</t>
  </si>
  <si>
    <t>0007 CALLE 12 N 10-98</t>
  </si>
  <si>
    <t>0001 CENTRO DE SALUD</t>
  </si>
  <si>
    <t>B/ LA VIRGEN CENTRO DE SALUD</t>
  </si>
  <si>
    <t>0001 BARRIO CENTRO</t>
  </si>
  <si>
    <t>0002 CARRERA 2 # 3-53</t>
  </si>
  <si>
    <t>003 CALLE 3 # 4-140</t>
  </si>
  <si>
    <t>B/ EL CENTRO CRA 2 # 3 - 53</t>
  </si>
  <si>
    <t>B/ CALLE CALIENTE CALLE 3 # 4 - 140</t>
  </si>
  <si>
    <t>0003 CALLE 3 # 4-140</t>
  </si>
  <si>
    <t>0002 BARRIO CENTRO</t>
  </si>
  <si>
    <t>0003 BARRIO CENTRO</t>
  </si>
  <si>
    <t>0002 CRA 2 #3-53</t>
  </si>
  <si>
    <t>0003 CALLE 3 #4-140</t>
  </si>
  <si>
    <t>B/ CENTRO CRA 2 # 3-53</t>
  </si>
  <si>
    <t>B/ CALIENTE CALLE 4 # 4 - 140</t>
  </si>
  <si>
    <t>M</t>
  </si>
  <si>
    <t>0004 CARRERA 1 ENTRE CALLE 1 Y 2</t>
  </si>
  <si>
    <t>0004 KR 1 ENTRE CALLE 1 Y 2</t>
  </si>
  <si>
    <t>0001 CALLE 3 CARRERA 5 ESQUINA</t>
  </si>
  <si>
    <t>0002 CALLE 3 CARRERA 2 Y 3</t>
  </si>
  <si>
    <t>0001| CALLE 3 CARRERA 5 ESQUINA</t>
  </si>
  <si>
    <t>0002 CALLE 3 KR 2 Y 3</t>
  </si>
  <si>
    <t>004 CARRERA 3 # 3-61</t>
  </si>
  <si>
    <t>0.87</t>
  </si>
  <si>
    <t>0001 CARRERA 8 3 Y 4</t>
  </si>
  <si>
    <t>0.57</t>
  </si>
  <si>
    <t>0005 LAS PALMERAS CRA 2 CALE 2</t>
  </si>
  <si>
    <t>0002 CARRERA 5 ESTACION</t>
  </si>
  <si>
    <t>0003 CALLE 5 CARRERA 3</t>
  </si>
  <si>
    <t>0001 CRA 8 ENTRE 3 Y 4</t>
  </si>
  <si>
    <t>0.92</t>
  </si>
  <si>
    <t>0.70</t>
  </si>
  <si>
    <t>0002 CRA 5 ESTACION DE SERVICIO</t>
  </si>
  <si>
    <t>0004 CALLE 8 ENTRE 3Y4 CENTRO</t>
  </si>
  <si>
    <t>0005 CARRERA 2 CALLE 2</t>
  </si>
  <si>
    <t>0004 CALLE 8 ENTRE 4 Y 3</t>
  </si>
  <si>
    <t>0005 CRA 2 CALLE 2</t>
  </si>
  <si>
    <t>0001 CALLE 5</t>
  </si>
  <si>
    <t>001 CALLE 5</t>
  </si>
  <si>
    <t>0.30</t>
  </si>
  <si>
    <t>0002 CARRERA 7 CALLE 5</t>
  </si>
  <si>
    <t>0003 CALLE 8 ENTRE CARRERA 7</t>
  </si>
  <si>
    <t>0002 CRA 7 CALLE 5</t>
  </si>
  <si>
    <t>0003 CLL 8 CRA 7</t>
  </si>
  <si>
    <t>1.67</t>
  </si>
  <si>
    <t>BARRIO PALMERAS BARRIO PALMERAS</t>
  </si>
  <si>
    <t>1.44</t>
  </si>
  <si>
    <t>BALCANES FRENTE MZ 24 C 9</t>
  </si>
  <si>
    <t>1.41</t>
  </si>
  <si>
    <t>LAS PALMERAS FRENTE MZ I Y F</t>
  </si>
  <si>
    <t>1.66</t>
  </si>
  <si>
    <t>VILLA CATALINA FRENTE MZ D CS 11</t>
  </si>
  <si>
    <t>0009 DG E. PPAL IGLESIA</t>
  </si>
  <si>
    <t>0006 FRENTE MZ I Y F</t>
  </si>
  <si>
    <t>1.23</t>
  </si>
  <si>
    <t>0005 FRENTE MZ D CS 11</t>
  </si>
  <si>
    <t>2.20</t>
  </si>
  <si>
    <t>0001 FRENTE MZ 24 C 9</t>
  </si>
  <si>
    <t>1.77</t>
  </si>
  <si>
    <t>1.79</t>
  </si>
  <si>
    <t>0005 FRENTE MZ D CASA 11</t>
  </si>
  <si>
    <t>1.90</t>
  </si>
  <si>
    <t>1.89</t>
  </si>
  <si>
    <t>1.87</t>
  </si>
  <si>
    <t>0005 FRENTE MZ D C 11</t>
  </si>
  <si>
    <t>1.57</t>
  </si>
  <si>
    <t>1.63</t>
  </si>
  <si>
    <t>0001 FRENTE MZ 24 C9</t>
  </si>
  <si>
    <t>1.86</t>
  </si>
  <si>
    <t>1.71</t>
  </si>
  <si>
    <t>007 FRENTE ENTRADA PRINCIPAL ESC</t>
  </si>
  <si>
    <t>1.84</t>
  </si>
  <si>
    <t>006 FRENTE MZ L Y F</t>
  </si>
  <si>
    <t>0.94</t>
  </si>
  <si>
    <t>005 FRENTE MZ D CASA 11</t>
  </si>
  <si>
    <t>ARKALA FRENTE MZ 6 C 39</t>
  </si>
  <si>
    <t>1.15</t>
  </si>
  <si>
    <t>ESCUELA 1 DE 5 FRENTE ENT PPAL ESC</t>
  </si>
  <si>
    <t>1.18</t>
  </si>
  <si>
    <t>0002 FRENTE MZ G C 39</t>
  </si>
  <si>
    <t>0007 FRENTE ENTRADA PPAL ESC</t>
  </si>
  <si>
    <t>1.32</t>
  </si>
  <si>
    <t>0002 FRENTE MZ G CASA 39</t>
  </si>
  <si>
    <t>0002 FRENTE 6 C 39</t>
  </si>
  <si>
    <t>0007 FRENTE ENTRADA PRINCIPAL ESC</t>
  </si>
  <si>
    <t>0007 FRENTE ENTRE PPAL ESC</t>
  </si>
  <si>
    <t>1.68</t>
  </si>
  <si>
    <t>001 FRENTE MZ 24 CASA 9</t>
  </si>
  <si>
    <t>002 FRENTE MZ 6 CASA 39</t>
  </si>
  <si>
    <t>0.98</t>
  </si>
  <si>
    <t>0004 CALLE 6A CARRERA 1</t>
  </si>
  <si>
    <t>0.95</t>
  </si>
  <si>
    <t>0004 CALLE 6 CRA 1</t>
  </si>
  <si>
    <t>0001 SALIDA PALOCABILDO</t>
  </si>
  <si>
    <t>0003 CALLE LAS PALMAS</t>
  </si>
  <si>
    <t>0001 SALIDA DE PALOCABILDO</t>
  </si>
  <si>
    <t>0001 BARRIO SANTA LIBRADA</t>
  </si>
  <si>
    <t>ENTRADA VENECIA B/ A.LOPEZ</t>
  </si>
  <si>
    <t>CENTRO SALUD S.P CALLE 5 #9-12</t>
  </si>
  <si>
    <t>5A FLANDES ENTRE MAZ 22 Y MZ 23</t>
  </si>
  <si>
    <t>0004 CALLE 5 N9-12</t>
  </si>
  <si>
    <t>0003 CARRERA 2 CALLE 12</t>
  </si>
  <si>
    <t>0001 ENTRADA PTAR</t>
  </si>
  <si>
    <t>0.32</t>
  </si>
  <si>
    <t>0006 B/A LOPEZ</t>
  </si>
  <si>
    <t>0004 CALLE 5 N 9-12</t>
  </si>
  <si>
    <t>0007 ENTRE MZ 22 Y MZ 23</t>
  </si>
  <si>
    <t>0005 CALLE 7 CARRERA 12</t>
  </si>
  <si>
    <t>003 CARRERA 2 CALLE 12</t>
  </si>
  <si>
    <t>0.90</t>
  </si>
  <si>
    <t>002 B/ QUINTAS DE FLANDES</t>
  </si>
  <si>
    <t>0.66</t>
  </si>
  <si>
    <t>001 ENTRADA PTAR</t>
  </si>
  <si>
    <t>1.95</t>
  </si>
  <si>
    <t>B/ LAS QUINTAS ENTRE M 22 Y MZ 23</t>
  </si>
  <si>
    <t>B/ SAN LUIS CALLE 7 CRA 12</t>
  </si>
  <si>
    <t>CENTRO DE SALUD CALLE 5 # 9-12</t>
  </si>
  <si>
    <t>EL PALMAR ENTRADA PLANTA</t>
  </si>
  <si>
    <t>B/LA CAPILLA CRA 2 CALLE 12</t>
  </si>
  <si>
    <t>0.58</t>
  </si>
  <si>
    <t>1.21</t>
  </si>
  <si>
    <t>0.38</t>
  </si>
  <si>
    <t>0.42</t>
  </si>
  <si>
    <t>004 CALLE 5 # 9-12</t>
  </si>
  <si>
    <t>007 ENTRE MZ 22 Y MZ 23</t>
  </si>
  <si>
    <t>CENTRO DE SALUD CL 5 # 9A - 02</t>
  </si>
  <si>
    <t>EL PALMAR ENTRADA PAR</t>
  </si>
  <si>
    <t>B/ CAPILLA CRA 2 CALLE 12</t>
  </si>
  <si>
    <t>B/ QUINTAS DE FLANDES ENTRE MZ 22 Y MZ 23</t>
  </si>
  <si>
    <t>SECTOR HOSPITAL CR 9 # 2-42</t>
  </si>
  <si>
    <t>VIA ESCALAS AL TANQUE DIAG 2 CL 7</t>
  </si>
  <si>
    <t>VIA ESCALAS AL TANQUE DIAGONAL 2 CALLE 7</t>
  </si>
  <si>
    <t>0.52</t>
  </si>
  <si>
    <t>SECTOR HOSPITA CRA 9 # 2-42</t>
  </si>
  <si>
    <t>0002 DIAGONAL 2 CALLE 7</t>
  </si>
  <si>
    <t>002 DIAGONAL 2 CALLE 7</t>
  </si>
  <si>
    <t>1232 TANQUE DE ALMACENAMIENTO</t>
  </si>
  <si>
    <t>1235 3 ENTRADA ULTIMA CASA</t>
  </si>
  <si>
    <t>1231 SALIDA CAMARA QUIEBRE</t>
  </si>
  <si>
    <t>VIA ESCALAS AL TANQUE DIAGONAL 2 CL 7</t>
  </si>
  <si>
    <t>0.76</t>
  </si>
  <si>
    <t>BARRIO SAN PEDRO CL 9 CONTIGUO A LA BOMBA</t>
  </si>
  <si>
    <t>SECTOR HOSPITAL CR 9 N 2-42</t>
  </si>
  <si>
    <t>SAN PEDRO CL 9 CONTIGUO A LA BOMBA</t>
  </si>
  <si>
    <t>SECTOR HOSPITAL CARRERA 9 N 2-42</t>
  </si>
  <si>
    <t>BARRIO SAN PEDRO CALLE 9 CONTIGUO A LA BOMBA</t>
  </si>
  <si>
    <t>0004 CARRERA 9 N2-42</t>
  </si>
  <si>
    <t>0006 CALLE 9 CONTIGUO A LA BOMBA</t>
  </si>
  <si>
    <t>1.01</t>
  </si>
  <si>
    <t>0004 CARRERA 9 N 2-42</t>
  </si>
  <si>
    <t>1.39</t>
  </si>
  <si>
    <t>0006 CALLLE 9 CONTIGUO A LA BOMBA</t>
  </si>
  <si>
    <t>004 CARRERA 9 N 2-42</t>
  </si>
  <si>
    <t>005 BARRIO CHAPOLERAS TERCERA ENTRADA</t>
  </si>
  <si>
    <t>1233 TANQUE DE ALMACENAMIENTO</t>
  </si>
  <si>
    <t>1.62</t>
  </si>
  <si>
    <t>1236 BOMBA SAN PABLO</t>
  </si>
  <si>
    <t>1234 CRA 9 #2-42</t>
  </si>
  <si>
    <t>1232 TANQUE ALMACENA</t>
  </si>
  <si>
    <t>1233 TANQUE ALMACENA</t>
  </si>
  <si>
    <t>0.55</t>
  </si>
  <si>
    <t>VILLA OLIMPICA VIA SALDAс KM 2</t>
  </si>
  <si>
    <t>1233 VIA SALDAс KM 2</t>
  </si>
  <si>
    <t>7.72</t>
  </si>
  <si>
    <t>1232 PARQUE DE LA CULTURA</t>
  </si>
  <si>
    <t>BARRIO CENTRO PARQUE DE LA CULTURA</t>
  </si>
  <si>
    <t>SALIDA TANQUE ALMACENAMIENTO B/ALFONSO LOPEZ PLANTA TRATAMIENTO</t>
  </si>
  <si>
    <t>B/CENTRO PARQUE DE LA CULTURA</t>
  </si>
  <si>
    <t>1.29</t>
  </si>
  <si>
    <t>1231 PLANTA TRATAMIENTO</t>
  </si>
  <si>
    <t>1234 PLANTA TRATAMIENTO</t>
  </si>
  <si>
    <t>1235 CRA 11 CON CALLE 1</t>
  </si>
  <si>
    <t>B/ CARMEN PTAP</t>
  </si>
  <si>
    <t>BARRIO PABLO 6TO CRA 11 CALLE 1</t>
  </si>
  <si>
    <t>0001 CALLE 5 CARRERA 7</t>
  </si>
  <si>
    <t>0001 CLL 5 CRA 7</t>
  </si>
  <si>
    <t>1.80</t>
  </si>
  <si>
    <t>0004 CASCO URBANO</t>
  </si>
  <si>
    <t>0001 CALLE 5 CARRE 7</t>
  </si>
  <si>
    <t>0002 CASCO URBANO</t>
  </si>
  <si>
    <t>1.30</t>
  </si>
  <si>
    <t>0003 CASCO URBANO</t>
  </si>
  <si>
    <t>005 CASCO URBANO</t>
  </si>
  <si>
    <t>1.78</t>
  </si>
  <si>
    <t>0005 CASCO URBANO</t>
  </si>
  <si>
    <t>0004 CALLE 13 CARRERA 18</t>
  </si>
  <si>
    <t>0003 TRANSVERSAL 2 #17-61</t>
  </si>
  <si>
    <t>0.93</t>
  </si>
  <si>
    <t>0002 CARRERA 27 CALLE 10 ESQUINA</t>
  </si>
  <si>
    <t>0005 CALLE 10 # 8-06</t>
  </si>
  <si>
    <t>0.97</t>
  </si>
  <si>
    <t>0004 CALLE 13 CON CARRERA 18</t>
  </si>
  <si>
    <t>0006 CALLE 38 CON CARRERA 6</t>
  </si>
  <si>
    <t>0008 CARRERA 9 # 45-27</t>
  </si>
  <si>
    <t>0.78</t>
  </si>
  <si>
    <t>0007 CARRERA 15 # 26-04</t>
  </si>
  <si>
    <t>0005 CARRERA 10 # 8-06</t>
  </si>
  <si>
    <t>0003 TRANSVERSAL 2 # 17-61</t>
  </si>
  <si>
    <t>0002 CARRERA 27 CON CALLE 10 ESQUINA</t>
  </si>
  <si>
    <t>0005 CALLE 10 #8-06</t>
  </si>
  <si>
    <t>0003 TRANSURDA #17-61</t>
  </si>
  <si>
    <t>0002 CRA 27 CALLE 10 ESQUINA</t>
  </si>
  <si>
    <t>0007 CRA 15 #26-04</t>
  </si>
  <si>
    <t>1.55</t>
  </si>
  <si>
    <t>1.58</t>
  </si>
  <si>
    <t>0003 TRANSVERSAL 2A # 17-61</t>
  </si>
  <si>
    <t>1.54</t>
  </si>
  <si>
    <t>1.09</t>
  </si>
  <si>
    <t>0006 CALLE 38 CON CARRERA 6A</t>
  </si>
  <si>
    <t>1.27</t>
  </si>
  <si>
    <t>0007 CALLE 15 # 26-04</t>
  </si>
  <si>
    <t>0008 CRA 9A #45-27</t>
  </si>
  <si>
    <t>0003 TRANS 2 #17-61</t>
  </si>
  <si>
    <t>0006 CALLE 38 CRA 6</t>
  </si>
  <si>
    <t>1.91</t>
  </si>
  <si>
    <t>BARRIO SAN TOFIMIO INICIO DE RED</t>
  </si>
  <si>
    <t>BARRIO SANTOFIMIO INICIO DE RED</t>
  </si>
  <si>
    <t>0001 INICIO DE RED</t>
  </si>
  <si>
    <t>0001 BARRIO SANTOFIMIO</t>
  </si>
  <si>
    <t>B/ SANTOFIMIO B/ SANTOFIMIO</t>
  </si>
  <si>
    <t>CENTRO MITAD DE RED</t>
  </si>
  <si>
    <t>CRA 5 CALLE 5 FIN DE LA RED</t>
  </si>
  <si>
    <t>ALTO DE LA VIRGEN FIN DE LA RED</t>
  </si>
  <si>
    <t>CRA 6 CALLE 5 FINAL DE RED</t>
  </si>
  <si>
    <t>ALTO VIRGEN FINAL RED</t>
  </si>
  <si>
    <t>1.52</t>
  </si>
  <si>
    <t>0002 MITAD DE RED</t>
  </si>
  <si>
    <t>4.06</t>
  </si>
  <si>
    <t>0003 FINAL DE RED</t>
  </si>
  <si>
    <t>0004 FINAL DE RED</t>
  </si>
  <si>
    <t>0002 CENTRO</t>
  </si>
  <si>
    <t>0004 ALTO VIRGEN</t>
  </si>
  <si>
    <t>B/ CENTRO B/ CENTRO</t>
  </si>
  <si>
    <t>ALTO DE LA VIRGEN ALTO DE LA VIRGEN</t>
  </si>
  <si>
    <t>0003 PARQUE PRINCIPAL</t>
  </si>
  <si>
    <t>1.12</t>
  </si>
  <si>
    <t>0006 HOCOL VIA PRINCIPAL</t>
  </si>
  <si>
    <t>0001 MATADERO</t>
  </si>
  <si>
    <t>0006 HOCOL VIA PRICIPAL</t>
  </si>
  <si>
    <t>20 DE 7 CARRERA 8 CON CALLE 1</t>
  </si>
  <si>
    <t>0.85</t>
  </si>
  <si>
    <t>AVENIDA FUNDADORES CALLE 4 CARRERA 2</t>
  </si>
  <si>
    <t>0005 CARRERA 8 CON CALLE 1</t>
  </si>
  <si>
    <t>0004 MANZANA 28 CASA 23</t>
  </si>
  <si>
    <t>0001 CALLE 4 CARRERA 2A</t>
  </si>
  <si>
    <t>PARQUE PRINCIPAL CARRERA 2 N 7-24</t>
  </si>
  <si>
    <t>0001 CALLE 4 CARRERA 2</t>
  </si>
  <si>
    <t>0002 TRANS 2 N 9-168</t>
  </si>
  <si>
    <t>1.76</t>
  </si>
  <si>
    <t>0004 MZ 28 CASA 23</t>
  </si>
  <si>
    <t>0005 CRA 8 CON CALLE 1</t>
  </si>
  <si>
    <t>0001 CALLE 4 CRA 2A</t>
  </si>
  <si>
    <t>1.38</t>
  </si>
  <si>
    <t>0007 MATADERO</t>
  </si>
  <si>
    <t>0008 CARRERA 15 CON CALLE 4</t>
  </si>
  <si>
    <t>1.11</t>
  </si>
  <si>
    <t>1.36</t>
  </si>
  <si>
    <t>1.34</t>
  </si>
  <si>
    <t>0008 CRA 15 CON CALLE 4</t>
  </si>
  <si>
    <t>0.88</t>
  </si>
  <si>
    <t>SANTA LUCIA CR 4 CL 12 ESQUINA</t>
  </si>
  <si>
    <t>BARRIO LA PAZ CL 1 CRA 1 ESQUINA</t>
  </si>
  <si>
    <t>LA CONCORDIA AVENIDA JIMENEZ</t>
  </si>
  <si>
    <t>1.16</t>
  </si>
  <si>
    <t>BARRIO LA PAZ CL 1 CR 1 ESQUINA</t>
  </si>
  <si>
    <t>1.24</t>
  </si>
  <si>
    <t>SANTA LUCIA CRA 4 CL 12 ESQUINA</t>
  </si>
  <si>
    <t>BARRIO LA PAZ CLL 1 CRA 1 ESQUINA</t>
  </si>
  <si>
    <t>NVO FERNANDEZ CLL 18 CRA 4</t>
  </si>
  <si>
    <t>SANTA LUCIA CRA 4 CALLE 12 ESQUINA</t>
  </si>
  <si>
    <t>LA HERMITA CRA 7 CALLE 1 ESQUINA</t>
  </si>
  <si>
    <t>1.22</t>
  </si>
  <si>
    <t>0012 ENTRADA BARRIO MILCIADES GARAVITO</t>
  </si>
  <si>
    <t>0008 VILLA DEL LAGO</t>
  </si>
  <si>
    <t>0001 CALLE 1 CARRERA 1 ESQUINA</t>
  </si>
  <si>
    <t>0010 CALLE 9 CARRERA 7</t>
  </si>
  <si>
    <t>0011 FRENTE SALON COMUNAL</t>
  </si>
  <si>
    <t>0006 CALLE 18 CRA 4</t>
  </si>
  <si>
    <t>0005 AV JIMENEZ</t>
  </si>
  <si>
    <t>2.75</t>
  </si>
  <si>
    <t>0012 ENTRADA BARRIO</t>
  </si>
  <si>
    <t>0004 CALLE 7 FRENTE SALON COMUNAL</t>
  </si>
  <si>
    <t>2.86</t>
  </si>
  <si>
    <t>ESTACIӎ VARIANTE CALLE 17</t>
  </si>
  <si>
    <t>VILLA DEL LAGO VILLA DEL LAGO</t>
  </si>
  <si>
    <t>ESTACION VARIANTE CALLE 17</t>
  </si>
  <si>
    <t>1.25</t>
  </si>
  <si>
    <t>B/ LA PAZ CLL 1 CRA 1 ESQUINA</t>
  </si>
  <si>
    <t>EL CARMEN CLL 9 CRA 7</t>
  </si>
  <si>
    <t>0.83</t>
  </si>
  <si>
    <t>0008 VALLA DEL LAGO</t>
  </si>
  <si>
    <t>0003 CRA 4 CALLE 12 ESQUINA</t>
  </si>
  <si>
    <t>0010 CALLE 9 CRA 7</t>
  </si>
  <si>
    <t>0005 AV. JIMENEZ</t>
  </si>
  <si>
    <t>0006 CARRERA 13 CALLE 7B ESQUINA</t>
  </si>
  <si>
    <t>0005 CARRERA CALLE 9 ESQUINA</t>
  </si>
  <si>
    <t>0002 CALLE 5 CARRERA 38 ESQUINA</t>
  </si>
  <si>
    <t>FRENTE AL COLEGIO CAMPESTRE URBANIZACION RIO BONITO</t>
  </si>
  <si>
    <t>0005 CARRERA 22 CALLE 9 ESQUINA</t>
  </si>
  <si>
    <t>0003 CALLE 5 ENTRADA BOMBEROS</t>
  </si>
  <si>
    <t>0001 CARRERA 47 CALLE 5 ESQUINA</t>
  </si>
  <si>
    <t>1.51</t>
  </si>
  <si>
    <t>0007 CARRERA 12 N 16-105</t>
  </si>
  <si>
    <t>0008 MZ 1 URB LA ESPERANZA</t>
  </si>
  <si>
    <t>1.42</t>
  </si>
  <si>
    <t>0004 CRA 26 CALLE 5 ESQUINA</t>
  </si>
  <si>
    <t>0002 CALLE 5 CRA 38 ESQUINA</t>
  </si>
  <si>
    <t>PLAZA DE MERCADO BOMBEROS CALLE 5 ENTRADA BOMBEROS</t>
  </si>
  <si>
    <t>1.64</t>
  </si>
  <si>
    <t>POLIDEPORTIVO CALLE 5 CARRERA 38 ESQUINA</t>
  </si>
  <si>
    <t>1.33</t>
  </si>
  <si>
    <t>CAI POLICIA CRA 4 CALLE 5 ESQUINA</t>
  </si>
  <si>
    <t>0006 CRA 13 CALLE 7B ESQUINA</t>
  </si>
  <si>
    <t>0007 CRA 12 N 16-105</t>
  </si>
  <si>
    <t>0004 CARRERA 26 CALLE 5 ESQUINA</t>
  </si>
  <si>
    <t>B/ CENTRO CASETA TURISTICA CRA 26 CALLE 5 ESQUINA</t>
  </si>
  <si>
    <t>FLORIDA CRA 3 CALLE 7</t>
  </si>
  <si>
    <t>0002 CARRERA 7 CALLE 5 ESQUINA</t>
  </si>
  <si>
    <t>0001 CARRERA 11 CALLE 4 ESQUINA</t>
  </si>
  <si>
    <t>0003 CALLE 3 CARRERA 2 ESQUINA</t>
  </si>
  <si>
    <t>0002 BARRIO KENEDY</t>
  </si>
  <si>
    <t>0002 CRA 7 CALLE 5 ESQUINA</t>
  </si>
  <si>
    <t>B/KENEDY CRA 7 CALLE 5 ESQUINA</t>
  </si>
  <si>
    <t>0.46</t>
  </si>
  <si>
    <t>VIA LOS TANQUES CRA 11 CLL 4 ESQUINA</t>
  </si>
  <si>
    <t>0003 BARRIO VILLA CASTELLANA</t>
  </si>
  <si>
    <t>0003 CALLE 3 CRA 2 ESQUINA</t>
  </si>
  <si>
    <t>VIA LOS TANQUES CRA 11 CALLE 4 ESQUINA</t>
  </si>
  <si>
    <t>B/ VILLA CATELLANA CALLE 3 CRA 2 ESQUINA</t>
  </si>
  <si>
    <t>0006 CARRERA 1 CALLE 8 Y 9</t>
  </si>
  <si>
    <t>0.74</t>
  </si>
  <si>
    <t>0005 CARRERA 6 CALLE 1 Y 1A</t>
  </si>
  <si>
    <t>0.62</t>
  </si>
  <si>
    <t>0002 CARRERA 12 CALLE 3 Y 4</t>
  </si>
  <si>
    <t>0002 CRA 12 CALLE 3 Y 4</t>
  </si>
  <si>
    <t>0006 ANCHIQUE</t>
  </si>
  <si>
    <t>0005 CRA 6 CALLE 1 Y 1A</t>
  </si>
  <si>
    <t>0006 CARRERA 1 # 8 Y 9</t>
  </si>
  <si>
    <t>NICOLAS RAMIREZ CR 18 CAR 5</t>
  </si>
  <si>
    <t>BOMBA TERPEL BOMBA TERPEL</t>
  </si>
  <si>
    <t>NICOLAS RAMIREZ CR 18 CR 5</t>
  </si>
  <si>
    <t>0.65</t>
  </si>
  <si>
    <t>BARRIO LA VEGA CR 12 -11-50</t>
  </si>
  <si>
    <t>BARRIO LA VEGA CARRERA 12 - 11-50</t>
  </si>
  <si>
    <t>NICOLAS RAMIREZ CARRERA 18 CON CALLE 5</t>
  </si>
  <si>
    <t>BARRIO LA VEGA CARRERA 12 N 11-50</t>
  </si>
  <si>
    <t>0004 BOMBA TERPEL</t>
  </si>
  <si>
    <t>0001 CARRERA 18 CARRERA 5</t>
  </si>
  <si>
    <t>0.79</t>
  </si>
  <si>
    <t>0001 CARRERA 18 CALLE 15</t>
  </si>
  <si>
    <t>BARRIO LA VEGA CR 12 1-50</t>
  </si>
  <si>
    <t>BOMBA TERPEL TERPEL</t>
  </si>
  <si>
    <t>BARRIO LA VEGA CR 12 11- 50</t>
  </si>
  <si>
    <t>BARRIO LA VEGA CR 12 11-50</t>
  </si>
  <si>
    <t>1.28</t>
  </si>
  <si>
    <t>NICOLAS RAMIREZ 1 CR 18 CR 5</t>
  </si>
  <si>
    <t>NICOLAS RAMIREZ CARRERA 18 CARRERA 5</t>
  </si>
  <si>
    <t>BARRIO LA VEGA CARRERA 12 # 11 - 50</t>
  </si>
  <si>
    <t>0.69</t>
  </si>
  <si>
    <t>BOMBA TERPEL KILOMETRO 0 VIA GUAMO</t>
  </si>
  <si>
    <t>BARRIO NICOLAS CARRERA 18 CARRERA 5 NICOLAS RAMIREZ</t>
  </si>
  <si>
    <t>BOMBA TERPEL BOMBA TERPEL VIA A GUAMO</t>
  </si>
  <si>
    <t>0002 CARRERA 12 # 11-50</t>
  </si>
  <si>
    <t>0002 CALLE 12 # 11-10</t>
  </si>
  <si>
    <t>B/ LAS BRISAS CALLE 6 SALIDA DE FALAN</t>
  </si>
  <si>
    <t>0003 CALLE 6 # 4-25</t>
  </si>
  <si>
    <t>0001 CALLE 6 N 10-38</t>
  </si>
  <si>
    <t>POLVORIN CALLE 6 # 10-58</t>
  </si>
  <si>
    <t>PLAZA DE MERCADO CALLE 6 # 4 - 25</t>
  </si>
  <si>
    <t>0001 CALLE 6 # 10-58</t>
  </si>
  <si>
    <t>0.47</t>
  </si>
  <si>
    <t>0004 CALLE 6 SALIDA FALAN</t>
  </si>
  <si>
    <t>0002 CALLE 6 N 4-25</t>
  </si>
  <si>
    <t>FRENTE A LA ALCALDIA PARQUE PRINCIPAL</t>
  </si>
  <si>
    <t>0001 CALLE 1 CARRERA 3</t>
  </si>
  <si>
    <t>CRA 4 CALLE 10 BARRIO EL CEMENTERIO CRA 4 CALLE 10 BARRIO EL CEMENTERIO</t>
  </si>
  <si>
    <t>0004 CARRERA 5 CALLE 11</t>
  </si>
  <si>
    <t>BARRIO BLANCA GUTIERREZ CARRERA 3 CALLE 1</t>
  </si>
  <si>
    <t>EL CEMENTERIO FINAL DE LA RED</t>
  </si>
  <si>
    <t>CRA 2 CALLE 3 Y 4 PARQUE PRINCIPAL FRENTE A L CRA 2 CALLE 3 Y 4 PARQUE PRINCIPAL FRENTE A LA ALCALDIA</t>
  </si>
  <si>
    <t>0003 CARRERA 4 CALLE 10</t>
  </si>
  <si>
    <t>0002 CALLE 9 N 5-30</t>
  </si>
  <si>
    <t>0004 CARRERA 6 CON CALLE 6 Y 7</t>
  </si>
  <si>
    <t>0005 CANCHA FUTBOL</t>
  </si>
  <si>
    <t>B/ AEROPUERTO CANCHA DE FUTBOL</t>
  </si>
  <si>
    <t>0001 PREDIO ELVIA LOPES</t>
  </si>
  <si>
    <t>0003 COLISEO DEL CAFE</t>
  </si>
  <si>
    <t>0001 PREDIO ELVIA LOPEZ</t>
  </si>
  <si>
    <t>B/ CENTRO CLL 9 # 5 - 30</t>
  </si>
  <si>
    <t>B/ 9 DE 2 COLISEO DEL CAFE</t>
  </si>
  <si>
    <t>0005 CANCHA DE FUTBOL</t>
  </si>
  <si>
    <t>B/ LAS BRISAS C.CENON POLANCO</t>
  </si>
  <si>
    <t>0001 CASA CENON POLANCO</t>
  </si>
  <si>
    <t>0005 CARRERA 4 CALLE 12</t>
  </si>
  <si>
    <t>005 CRA 4 CALLE 12</t>
  </si>
  <si>
    <t>B/ DIVISO CRA 4 CALLE 12</t>
  </si>
  <si>
    <t>B/ PLAMAS CLLE # 1 - 58</t>
  </si>
  <si>
    <t>B/ EL DIVISO CRA 4 # CALLE 12</t>
  </si>
  <si>
    <t>0003 CALLE N 1-68</t>
  </si>
  <si>
    <t>0.31</t>
  </si>
  <si>
    <t>0004 CARRERA 7 CALLE 12</t>
  </si>
  <si>
    <t>0002 CARRERA 3 CALLE 4</t>
  </si>
  <si>
    <t>004 CRA 7 CALLE 12</t>
  </si>
  <si>
    <t>002 CRA 3 CALLE 4</t>
  </si>
  <si>
    <t>B/ CAMPOALEGRE CRA 3 CALLE 4</t>
  </si>
  <si>
    <t>B/ COMERCIO CRA 7 CALLE 12</t>
  </si>
  <si>
    <t>PURIFICACIÓN</t>
  </si>
  <si>
    <t>CAICEDO Y FLORES CL 7 CR 3</t>
  </si>
  <si>
    <t>0.99</t>
  </si>
  <si>
    <t>B/ EL PLAN CALLE 10 CRA 5</t>
  </si>
  <si>
    <t>0045 CALLE 10 CARRERA 5</t>
  </si>
  <si>
    <t>CALLE 10 CRA 5 BARRIO EL PLAN CALLE 10 CRA 5 BARRIO EL PLAN</t>
  </si>
  <si>
    <t>B/ CAICEDO FLORES CALLE 7 CARRERA 3</t>
  </si>
  <si>
    <t>VIA BAURA SALIDA BAURA</t>
  </si>
  <si>
    <t>0046 CALLE 7 CARRERA 3</t>
  </si>
  <si>
    <t>1.61</t>
  </si>
  <si>
    <t>0049 SALIDA BAURA</t>
  </si>
  <si>
    <t>CALE 7 CRA 3 BARRIO CAICEDO Y FLORES CALE 7 CRA 3 BARRIO CAICEDO Y FLORES</t>
  </si>
  <si>
    <t>SALIDA BALPA SALIDA BALPA</t>
  </si>
  <si>
    <t>MATADERO MUNICIPAL B/ GAITAN</t>
  </si>
  <si>
    <t>PABELLON CARNES BARRIO CENTRO</t>
  </si>
  <si>
    <t>0.40</t>
  </si>
  <si>
    <t>PABELLON DE CARNES B/ CENTRO</t>
  </si>
  <si>
    <t>002 BARRIO CENTRO</t>
  </si>
  <si>
    <t>PABELLON DE CARNES BARRIO CENTRO</t>
  </si>
  <si>
    <t>PABELLON CARNES B /CENTRO</t>
  </si>
  <si>
    <t>COLEGIO GENERAL SANTANDER B/ CENTRO</t>
  </si>
  <si>
    <t>MATADERO MUNICIPAL BARRIO GAITAN</t>
  </si>
  <si>
    <t>COLEGIO SANTANDER BARRIO SAN JOSE</t>
  </si>
  <si>
    <t>COLEGIO GENERAL SANTANDER B/CENTRO</t>
  </si>
  <si>
    <t>MATADERO MUNICIPAL B/GAITAN</t>
  </si>
  <si>
    <t>MATADERO MUNICIPAL B/ CENTRO</t>
  </si>
  <si>
    <t>004 BARRIO CENTRO</t>
  </si>
  <si>
    <t>006 BARRIO GAITAN</t>
  </si>
  <si>
    <t>COLICEO PIO LEON VARGAS B/ LAS BRISAS</t>
  </si>
  <si>
    <t>MATARERO MUNICIPAL B/ GAITAN</t>
  </si>
  <si>
    <t>BARRIO PORVENIR DIAGONAL TELECOM</t>
  </si>
  <si>
    <t>ESTACION POLICIA ESTACION POLICIA</t>
  </si>
  <si>
    <t>003 DIAGONAL TELECOM</t>
  </si>
  <si>
    <t>B/ CARMEN FRENTE AL POLIDEPORTIVO M</t>
  </si>
  <si>
    <t>FRENTE A CASA DE JOSE ELVER RODRIGUEZ FINCA MAMEYAL</t>
  </si>
  <si>
    <t>BARRIO EL CARMEN FRENTE AL POLIDEPORTIVO M</t>
  </si>
  <si>
    <t>001 FINCA MAMEYAL</t>
  </si>
  <si>
    <t>002 FRENTE POLIDEPORTIVO</t>
  </si>
  <si>
    <t>002 FRENTE EL POLIDEPORTIVO M.</t>
  </si>
  <si>
    <t>002 FRENTE AL POLIDEPORTIVO M</t>
  </si>
  <si>
    <t>B/ CENTRO FRENTE A CASA DE MIREYA OSPINA</t>
  </si>
  <si>
    <t>ALTO DE LA CEIBA CL 4 CR 5</t>
  </si>
  <si>
    <t>ALTO DE LA CEIBA CL 4 CR 5 CEIBA</t>
  </si>
  <si>
    <t>CERCA AL ACUEDUCTO CALLE 4 CARRERA 5</t>
  </si>
  <si>
    <t>001 CALLE 4 CARRERA 5 CEIBA OCCIDENTAL</t>
  </si>
  <si>
    <t>ABAJO DE LA PLATA TRATAMIENTO CALLE 4 CARRERA 5 CEIBA OCCIDENTAL</t>
  </si>
  <si>
    <t>001 CALLE 4 CARRERA 5</t>
  </si>
  <si>
    <t>ALTO DE LA CEIBA CALLE 4 CRA 5</t>
  </si>
  <si>
    <t>MARCO FIDEL CR 5 CL 10</t>
  </si>
  <si>
    <t>ECHANDIA CL 11 CR 9</t>
  </si>
  <si>
    <t>BARRIO MARCO FIDEL CR 5 CL 10</t>
  </si>
  <si>
    <t>BARRIO MARCO FIDEL CR 5 CL 10 MARCO FIDEL</t>
  </si>
  <si>
    <t>ECHANDIA CL 11 CR 9 ECHANDIA</t>
  </si>
  <si>
    <t>ABAJO PRIMER PUNTO CALLE4 CARREA2 CEIBA</t>
  </si>
  <si>
    <t>CERCA DEL POLIDEPORTIVO CALLE 11 CARRERA 9 ECHANDIA</t>
  </si>
  <si>
    <t>004 CARRERA 5 CALLE 10 MARCO FIDEL</t>
  </si>
  <si>
    <t>006 CALLE 11 CARRERA 9 ECHANDIA</t>
  </si>
  <si>
    <t>BARRIO MARCO FIDEL CRA 5 CALLE 10 B/ MARCO FIDEL</t>
  </si>
  <si>
    <t>CERCA AL POLIDEPORTIVO CALLE 11 CRA 9 ECHANDIA</t>
  </si>
  <si>
    <t>004 CARRERA 5 CALLE 10</t>
  </si>
  <si>
    <t>006 CALLE 11 CARRERA 9</t>
  </si>
  <si>
    <t>006 CALLE 1 CARRERA 9</t>
  </si>
  <si>
    <t>003 CALLE 4 CARRERA 2</t>
  </si>
  <si>
    <t>MARCO FIDEL CRA 5 CALLE 10</t>
  </si>
  <si>
    <t>B/ ECHANDIA CALLE 11 CARRERA 9</t>
  </si>
  <si>
    <t>0002 CARRERA 10 N 9-62</t>
  </si>
  <si>
    <t>0003 CARRERA 19 # 4-452</t>
  </si>
  <si>
    <t>0001 CARRERA 9 CON CALLE 10</t>
  </si>
  <si>
    <t>0.33</t>
  </si>
  <si>
    <t>0005 CARRERA 13C CALLE 19</t>
  </si>
  <si>
    <t>0003 CARRERA 19 N 4-452</t>
  </si>
  <si>
    <t>03 COSTADO OCCIDENTE</t>
  </si>
  <si>
    <t>SECTOR HOSPITAL CALLE 16 # 8 - 26</t>
  </si>
  <si>
    <t>004 CALLE 16 # 8 - 26</t>
  </si>
  <si>
    <t>CENTRO DEL PARQUE COSTADO OCCIDENTE</t>
  </si>
  <si>
    <t>002 CALLE 9 # 15-154</t>
  </si>
  <si>
    <t>04 CALLE 16 # 8-26</t>
  </si>
  <si>
    <t>01 CARRERA 2 # 12-57</t>
  </si>
  <si>
    <t>J.M HERNANDEZ CALLE 9 # 15 - 154</t>
  </si>
  <si>
    <t>CENTRO PARQUE COSTADO OCCIDENTE</t>
  </si>
  <si>
    <t>002 CALLE 9 15-154</t>
  </si>
  <si>
    <t>003 COSTADO OCCIDENTE</t>
  </si>
  <si>
    <t>0005 CARRERA 10 N# 10-184</t>
  </si>
  <si>
    <t>0001 CARRERA 8 # 2-05</t>
  </si>
  <si>
    <t>PUEBLO NUEVO CRA 8 #2-05</t>
  </si>
  <si>
    <t>0002 CARRERA 5 N 6-18</t>
  </si>
  <si>
    <t>0003 CALLE 7 ESQUINA</t>
  </si>
  <si>
    <t>CENTRO CRA 5 # 6-18</t>
  </si>
  <si>
    <t>LA CEIBA CALLE 7 ESQUINA</t>
  </si>
  <si>
    <t>0003 CARRERA 7 ESQUINA</t>
  </si>
  <si>
    <t>0002 CARRERA 6 N 6-18</t>
  </si>
  <si>
    <t>0004 SECTOR EL KINDER DIAGONAL 6 N 4-73</t>
  </si>
  <si>
    <t>0004 DIAGONAL 6 # 4-73</t>
  </si>
  <si>
    <t>0001 CARRERA 2 1W-100</t>
  </si>
  <si>
    <t>EL EMBARCADERO CRA 2 1W-100</t>
  </si>
  <si>
    <t>PARQUE PRINCIPAL CRA 2 CALLE 15 NUMERO 3-4</t>
  </si>
  <si>
    <t>0002 CARRERA 2 CALLE 3-4</t>
  </si>
  <si>
    <t>0004 DIAGONAL 6 N 4-73</t>
  </si>
  <si>
    <t>SUÁREZ</t>
  </si>
  <si>
    <t>0004 CENTRO ALCALDIA</t>
  </si>
  <si>
    <t>0004 CENTRO</t>
  </si>
  <si>
    <t>DIVINO NIя DIVINO NIя</t>
  </si>
  <si>
    <t>ALTO DE LA CRUZ ALTO DE LA CRUZ</t>
  </si>
  <si>
    <t>0001 CARRERA 4 N 11</t>
  </si>
  <si>
    <t>BARRIO PUEBLO NUEVO CARRERA 8 # 5</t>
  </si>
  <si>
    <t>003 CARRERA 6 N 6</t>
  </si>
  <si>
    <t>0002 CARRERA 4 N6</t>
  </si>
  <si>
    <t>0004 CARRERA 8 N5</t>
  </si>
  <si>
    <t>BARRIO LA QUINTA CARRERA 4 # 11</t>
  </si>
  <si>
    <t>BARRIO PUEBLO NUEVO PLAZUELA</t>
  </si>
  <si>
    <t>002 CARRERA 4 N 6</t>
  </si>
  <si>
    <t>001 CARRERA 4 N 11</t>
  </si>
  <si>
    <t>005 LA PLAZUELA</t>
  </si>
  <si>
    <t>BARRIO ESPERANZA MANZANA E CASA 7</t>
  </si>
  <si>
    <t>0002 MANZANA E CASA 7</t>
  </si>
  <si>
    <t>BARRIO LORENZO URUEс CALLE 4 #5-86</t>
  </si>
  <si>
    <t>BARRIO CARACOLI CALLE 1 #1-04 FRENTE CEMENTERIO</t>
  </si>
  <si>
    <t>0003 CARRERA 4 # 5-86</t>
  </si>
  <si>
    <t>0005 CALLE 1 # 1A - 04</t>
  </si>
  <si>
    <t>0003 CALLE 4 # 5-86</t>
  </si>
  <si>
    <t>0.59</t>
  </si>
  <si>
    <t>0005 CALLE 1 N 1A-04</t>
  </si>
  <si>
    <t>0005 CALLE 1 # 1A-04</t>
  </si>
  <si>
    <t>AV. ALAMEDA CL 12 # 21-12</t>
  </si>
  <si>
    <t>SALIDA AL LIBANO CALLE 8 # 8-39</t>
  </si>
  <si>
    <t>0002 CALLE 12 # 21-12</t>
  </si>
  <si>
    <t>0002 CALLE 12 #21-12</t>
  </si>
  <si>
    <t>0002 CALLE 12 21-12</t>
  </si>
  <si>
    <t>AV. ALAMEDA SALIDA PLATA TRATAMIENTON</t>
  </si>
  <si>
    <t>AV ALAMEDA CALLE 12 #21-12</t>
  </si>
  <si>
    <t>0001 SALIDA PLANTA DE TRATAMIENTO</t>
  </si>
  <si>
    <t>0005 CALLE 8 # 8-39</t>
  </si>
  <si>
    <t>0005 CALLE 8 #8-39</t>
  </si>
  <si>
    <t>0005 CALLE 8 N 8-39</t>
  </si>
  <si>
    <t>COL. FRANCISCO PINEDA LOPEZ CALL 6 CRA 5</t>
  </si>
  <si>
    <t>FRENTE COLEGIO FRANCISCO PINEDA LOPEZ CL 6 KRA 5</t>
  </si>
  <si>
    <t>FRENTE AL COLEGIO FCO. PINEDA CL 6 CRA 5</t>
  </si>
  <si>
    <t>COLEGIO FRANCISCO PINEDA LOPEZ CALLE 6 CARRERA 5</t>
  </si>
  <si>
    <t>COLEGIO FRANCISCO PINEDA LOPEZ CALLE 6 KRA 5 A</t>
  </si>
  <si>
    <t>0001 CALLE 6 CARRERA 5</t>
  </si>
  <si>
    <t>0001 CALLE 6 CRA 5</t>
  </si>
  <si>
    <t>PARQUE PRINCIPAL CL 4 N2- 41</t>
  </si>
  <si>
    <t>MATADERO MUNICIPAL CR 1 N 0-1</t>
  </si>
  <si>
    <t>PARQUE PRINCIPAL CL 4 N 2-41</t>
  </si>
  <si>
    <t>PARQUE PRINCIPAL CL 4N 2-41</t>
  </si>
  <si>
    <t>MATADERO PRINCIPAL CR 1 CL 6</t>
  </si>
  <si>
    <t>PARQUE PRINCIPAL CALLE 4 # 4-21</t>
  </si>
  <si>
    <t>MATADERO MUNICIPAL CARRERA 1 CALLE 6</t>
  </si>
  <si>
    <t>MATADERO MUNICIPAL KRA 1 CALLE 6</t>
  </si>
  <si>
    <t>PARQUE PRINCIPL CALLE 4 # 2 - 41</t>
  </si>
  <si>
    <t>MATARERO MUNICIPAL KRA 1 CALLE 6</t>
  </si>
  <si>
    <t>PARQUE PRINCIPAL CALLE 4 # 2 - 41</t>
  </si>
  <si>
    <t>0002 CALLE 4 # 2-41</t>
  </si>
  <si>
    <t>0003 CARRERA 1 CALLE 6</t>
  </si>
  <si>
    <t>0003 CRA 1 CALLE 6</t>
  </si>
  <si>
    <t>0004 CRA 3 #0-1</t>
  </si>
  <si>
    <t>RÍOBLANCO</t>
  </si>
  <si>
    <t>PROMEDIO IRCA DEL DEPARTAMENTO MUESTRAS POR LABORARORIO - VIGENCIA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</si>
</sst>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7" xfId="0" applyNumberFormat="1" applyFont="1" applyBorder="1" applyAlignment="1" applyProtection="1">
      <alignment horizontal="center" vertical="center"/>
      <protection locked="0"/>
    </xf>
    <xf numFmtId="2" fontId="7" fillId="0" borderId="5" xfId="0" applyNumberFormat="1" applyFont="1" applyBorder="1" applyAlignment="1" applyProtection="1">
      <alignment horizontal="center" vertical="center"/>
      <protection locked="0"/>
    </xf>
    <xf numFmtId="2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2" fontId="9" fillId="0" borderId="5" xfId="0" applyNumberFormat="1" applyFont="1" applyBorder="1" applyAlignment="1" applyProtection="1">
      <alignment horizontal="center" vertical="center" wrapText="1"/>
      <protection hidden="1"/>
    </xf>
    <xf numFmtId="2" fontId="10" fillId="0" borderId="7" xfId="0" applyNumberFormat="1" applyFont="1" applyBorder="1" applyAlignment="1" applyProtection="1">
      <alignment horizontal="center" vertical="center"/>
      <protection locked="0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2" fontId="6" fillId="4" borderId="5" xfId="0" applyNumberFormat="1" applyFont="1" applyFill="1" applyBorder="1" applyAlignment="1" applyProtection="1">
      <alignment horizontal="center" vertical="center"/>
      <protection locked="0"/>
    </xf>
    <xf numFmtId="2" fontId="10" fillId="4" borderId="7" xfId="0" applyNumberFormat="1" applyFont="1" applyFill="1" applyBorder="1" applyAlignment="1" applyProtection="1">
      <alignment horizontal="center" vertical="center"/>
      <protection locked="0"/>
    </xf>
    <xf numFmtId="2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7" fillId="0" borderId="0" xfId="0" applyFont="1"/>
    <xf numFmtId="0" fontId="8" fillId="4" borderId="9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9" fillId="7" borderId="10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textRotation="90"/>
    </xf>
    <xf numFmtId="0" fontId="7" fillId="0" borderId="0" xfId="0" applyFont="1" applyAlignment="1">
      <alignment horizontal="center" vertical="center"/>
    </xf>
    <xf numFmtId="0" fontId="9" fillId="0" borderId="0" xfId="0" applyFont="1"/>
    <xf numFmtId="2" fontId="14" fillId="8" borderId="9" xfId="0" applyNumberFormat="1" applyFont="1" applyFill="1" applyBorder="1" applyAlignment="1">
      <alignment horizontal="center" vertical="center" wrapText="1"/>
    </xf>
    <xf numFmtId="2" fontId="14" fillId="9" borderId="9" xfId="0" applyNumberFormat="1" applyFont="1" applyFill="1" applyBorder="1" applyAlignment="1">
      <alignment horizontal="center" vertical="center" wrapText="1"/>
    </xf>
    <xf numFmtId="2" fontId="14" fillId="6" borderId="9" xfId="0" applyNumberFormat="1" applyFont="1" applyFill="1" applyBorder="1" applyAlignment="1">
      <alignment horizontal="center" vertical="center" wrapText="1"/>
    </xf>
    <xf numFmtId="2" fontId="14" fillId="5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2" fontId="8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3" fillId="10" borderId="0" xfId="0" applyNumberFormat="1" applyFont="1" applyFill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2" fontId="1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14" fillId="5" borderId="9" xfId="0" applyNumberFormat="1" applyFont="1" applyFill="1" applyBorder="1" applyAlignment="1">
      <alignment horizontal="center" vertical="center" wrapText="1"/>
    </xf>
    <xf numFmtId="2" fontId="14" fillId="8" borderId="9" xfId="0" applyNumberFormat="1" applyFont="1" applyFill="1" applyBorder="1" applyAlignment="1">
      <alignment horizontal="center" vertical="center" wrapText="1"/>
    </xf>
    <xf numFmtId="2" fontId="14" fillId="9" borderId="9" xfId="0" applyNumberFormat="1" applyFont="1" applyFill="1" applyBorder="1" applyAlignment="1">
      <alignment horizontal="center" vertical="center" wrapText="1"/>
    </xf>
    <xf numFmtId="2" fontId="8" fillId="3" borderId="9" xfId="0" applyNumberFormat="1" applyFont="1" applyFill="1" applyBorder="1" applyAlignment="1">
      <alignment horizontal="center" vertical="center" wrapText="1"/>
    </xf>
    <xf numFmtId="2" fontId="14" fillId="6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textRotation="90" wrapText="1"/>
    </xf>
    <xf numFmtId="0" fontId="1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4" borderId="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40"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C8E4A"/>
        </patternFill>
      </fill>
    </dxf>
    <dxf>
      <font>
        <color theme="0"/>
      </font>
      <fill>
        <patternFill>
          <bgColor rgb="FF1104B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C8E4A"/>
        </patternFill>
      </fill>
    </dxf>
    <dxf>
      <font>
        <color theme="0"/>
      </font>
      <fill>
        <patternFill>
          <bgColor rgb="FF1104B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view="pageBreakPreview" zoomScaleNormal="100" zoomScaleSheetLayoutView="100" workbookViewId="0">
      <selection activeCell="B7" sqref="B7:B52"/>
    </sheetView>
  </sheetViews>
  <sheetFormatPr baseColWidth="10" defaultRowHeight="15" x14ac:dyDescent="0.25"/>
  <cols>
    <col min="1" max="1" width="18.5703125" style="1" customWidth="1"/>
    <col min="2" max="2" width="7.7109375" style="1" customWidth="1"/>
    <col min="3" max="3" width="18.42578125" style="1" customWidth="1"/>
    <col min="4" max="5" width="6.7109375" style="1" customWidth="1"/>
    <col min="6" max="6" width="7.7109375" style="1" customWidth="1"/>
    <col min="7" max="7" width="11" style="1" customWidth="1"/>
    <col min="8" max="8" width="7.7109375" style="1" customWidth="1"/>
    <col min="9" max="9" width="9.5703125" style="1" customWidth="1"/>
    <col min="10" max="10" width="7.7109375" style="1" customWidth="1"/>
    <col min="11" max="11" width="26" style="1" customWidth="1"/>
    <col min="12" max="16" width="2.7109375" style="1" customWidth="1"/>
    <col min="17" max="256" width="11.42578125" style="1"/>
    <col min="257" max="257" width="18.5703125" style="1" customWidth="1"/>
    <col min="258" max="258" width="7.7109375" style="1" customWidth="1"/>
    <col min="259" max="259" width="18.42578125" style="1" customWidth="1"/>
    <col min="260" max="261" width="6.7109375" style="1" customWidth="1"/>
    <col min="262" max="262" width="7.7109375" style="1" customWidth="1"/>
    <col min="263" max="263" width="11" style="1" customWidth="1"/>
    <col min="264" max="264" width="7.7109375" style="1" customWidth="1"/>
    <col min="265" max="265" width="9.5703125" style="1" customWidth="1"/>
    <col min="266" max="266" width="7.7109375" style="1" customWidth="1"/>
    <col min="267" max="267" width="26" style="1" customWidth="1"/>
    <col min="268" max="272" width="2.7109375" style="1" customWidth="1"/>
    <col min="273" max="512" width="11.42578125" style="1"/>
    <col min="513" max="513" width="18.5703125" style="1" customWidth="1"/>
    <col min="514" max="514" width="7.7109375" style="1" customWidth="1"/>
    <col min="515" max="515" width="18.42578125" style="1" customWidth="1"/>
    <col min="516" max="517" width="6.7109375" style="1" customWidth="1"/>
    <col min="518" max="518" width="7.7109375" style="1" customWidth="1"/>
    <col min="519" max="519" width="11" style="1" customWidth="1"/>
    <col min="520" max="520" width="7.7109375" style="1" customWidth="1"/>
    <col min="521" max="521" width="9.5703125" style="1" customWidth="1"/>
    <col min="522" max="522" width="7.7109375" style="1" customWidth="1"/>
    <col min="523" max="523" width="26" style="1" customWidth="1"/>
    <col min="524" max="528" width="2.7109375" style="1" customWidth="1"/>
    <col min="529" max="768" width="11.42578125" style="1"/>
    <col min="769" max="769" width="18.5703125" style="1" customWidth="1"/>
    <col min="770" max="770" width="7.7109375" style="1" customWidth="1"/>
    <col min="771" max="771" width="18.42578125" style="1" customWidth="1"/>
    <col min="772" max="773" width="6.7109375" style="1" customWidth="1"/>
    <col min="774" max="774" width="7.7109375" style="1" customWidth="1"/>
    <col min="775" max="775" width="11" style="1" customWidth="1"/>
    <col min="776" max="776" width="7.7109375" style="1" customWidth="1"/>
    <col min="777" max="777" width="9.5703125" style="1" customWidth="1"/>
    <col min="778" max="778" width="7.7109375" style="1" customWidth="1"/>
    <col min="779" max="779" width="26" style="1" customWidth="1"/>
    <col min="780" max="784" width="2.7109375" style="1" customWidth="1"/>
    <col min="785" max="1024" width="11.42578125" style="1"/>
    <col min="1025" max="1025" width="18.5703125" style="1" customWidth="1"/>
    <col min="1026" max="1026" width="7.7109375" style="1" customWidth="1"/>
    <col min="1027" max="1027" width="18.42578125" style="1" customWidth="1"/>
    <col min="1028" max="1029" width="6.7109375" style="1" customWidth="1"/>
    <col min="1030" max="1030" width="7.7109375" style="1" customWidth="1"/>
    <col min="1031" max="1031" width="11" style="1" customWidth="1"/>
    <col min="1032" max="1032" width="7.7109375" style="1" customWidth="1"/>
    <col min="1033" max="1033" width="9.5703125" style="1" customWidth="1"/>
    <col min="1034" max="1034" width="7.7109375" style="1" customWidth="1"/>
    <col min="1035" max="1035" width="26" style="1" customWidth="1"/>
    <col min="1036" max="1040" width="2.7109375" style="1" customWidth="1"/>
    <col min="1041" max="1280" width="11.42578125" style="1"/>
    <col min="1281" max="1281" width="18.5703125" style="1" customWidth="1"/>
    <col min="1282" max="1282" width="7.7109375" style="1" customWidth="1"/>
    <col min="1283" max="1283" width="18.42578125" style="1" customWidth="1"/>
    <col min="1284" max="1285" width="6.7109375" style="1" customWidth="1"/>
    <col min="1286" max="1286" width="7.7109375" style="1" customWidth="1"/>
    <col min="1287" max="1287" width="11" style="1" customWidth="1"/>
    <col min="1288" max="1288" width="7.7109375" style="1" customWidth="1"/>
    <col min="1289" max="1289" width="9.5703125" style="1" customWidth="1"/>
    <col min="1290" max="1290" width="7.7109375" style="1" customWidth="1"/>
    <col min="1291" max="1291" width="26" style="1" customWidth="1"/>
    <col min="1292" max="1296" width="2.7109375" style="1" customWidth="1"/>
    <col min="1297" max="1536" width="11.42578125" style="1"/>
    <col min="1537" max="1537" width="18.5703125" style="1" customWidth="1"/>
    <col min="1538" max="1538" width="7.7109375" style="1" customWidth="1"/>
    <col min="1539" max="1539" width="18.42578125" style="1" customWidth="1"/>
    <col min="1540" max="1541" width="6.7109375" style="1" customWidth="1"/>
    <col min="1542" max="1542" width="7.7109375" style="1" customWidth="1"/>
    <col min="1543" max="1543" width="11" style="1" customWidth="1"/>
    <col min="1544" max="1544" width="7.7109375" style="1" customWidth="1"/>
    <col min="1545" max="1545" width="9.5703125" style="1" customWidth="1"/>
    <col min="1546" max="1546" width="7.7109375" style="1" customWidth="1"/>
    <col min="1547" max="1547" width="26" style="1" customWidth="1"/>
    <col min="1548" max="1552" width="2.7109375" style="1" customWidth="1"/>
    <col min="1553" max="1792" width="11.42578125" style="1"/>
    <col min="1793" max="1793" width="18.5703125" style="1" customWidth="1"/>
    <col min="1794" max="1794" width="7.7109375" style="1" customWidth="1"/>
    <col min="1795" max="1795" width="18.42578125" style="1" customWidth="1"/>
    <col min="1796" max="1797" width="6.7109375" style="1" customWidth="1"/>
    <col min="1798" max="1798" width="7.7109375" style="1" customWidth="1"/>
    <col min="1799" max="1799" width="11" style="1" customWidth="1"/>
    <col min="1800" max="1800" width="7.7109375" style="1" customWidth="1"/>
    <col min="1801" max="1801" width="9.5703125" style="1" customWidth="1"/>
    <col min="1802" max="1802" width="7.7109375" style="1" customWidth="1"/>
    <col min="1803" max="1803" width="26" style="1" customWidth="1"/>
    <col min="1804" max="1808" width="2.7109375" style="1" customWidth="1"/>
    <col min="1809" max="2048" width="11.42578125" style="1"/>
    <col min="2049" max="2049" width="18.5703125" style="1" customWidth="1"/>
    <col min="2050" max="2050" width="7.7109375" style="1" customWidth="1"/>
    <col min="2051" max="2051" width="18.42578125" style="1" customWidth="1"/>
    <col min="2052" max="2053" width="6.7109375" style="1" customWidth="1"/>
    <col min="2054" max="2054" width="7.7109375" style="1" customWidth="1"/>
    <col min="2055" max="2055" width="11" style="1" customWidth="1"/>
    <col min="2056" max="2056" width="7.7109375" style="1" customWidth="1"/>
    <col min="2057" max="2057" width="9.5703125" style="1" customWidth="1"/>
    <col min="2058" max="2058" width="7.7109375" style="1" customWidth="1"/>
    <col min="2059" max="2059" width="26" style="1" customWidth="1"/>
    <col min="2060" max="2064" width="2.7109375" style="1" customWidth="1"/>
    <col min="2065" max="2304" width="11.42578125" style="1"/>
    <col min="2305" max="2305" width="18.5703125" style="1" customWidth="1"/>
    <col min="2306" max="2306" width="7.7109375" style="1" customWidth="1"/>
    <col min="2307" max="2307" width="18.42578125" style="1" customWidth="1"/>
    <col min="2308" max="2309" width="6.7109375" style="1" customWidth="1"/>
    <col min="2310" max="2310" width="7.7109375" style="1" customWidth="1"/>
    <col min="2311" max="2311" width="11" style="1" customWidth="1"/>
    <col min="2312" max="2312" width="7.7109375" style="1" customWidth="1"/>
    <col min="2313" max="2313" width="9.5703125" style="1" customWidth="1"/>
    <col min="2314" max="2314" width="7.7109375" style="1" customWidth="1"/>
    <col min="2315" max="2315" width="26" style="1" customWidth="1"/>
    <col min="2316" max="2320" width="2.7109375" style="1" customWidth="1"/>
    <col min="2321" max="2560" width="11.42578125" style="1"/>
    <col min="2561" max="2561" width="18.5703125" style="1" customWidth="1"/>
    <col min="2562" max="2562" width="7.7109375" style="1" customWidth="1"/>
    <col min="2563" max="2563" width="18.42578125" style="1" customWidth="1"/>
    <col min="2564" max="2565" width="6.7109375" style="1" customWidth="1"/>
    <col min="2566" max="2566" width="7.7109375" style="1" customWidth="1"/>
    <col min="2567" max="2567" width="11" style="1" customWidth="1"/>
    <col min="2568" max="2568" width="7.7109375" style="1" customWidth="1"/>
    <col min="2569" max="2569" width="9.5703125" style="1" customWidth="1"/>
    <col min="2570" max="2570" width="7.7109375" style="1" customWidth="1"/>
    <col min="2571" max="2571" width="26" style="1" customWidth="1"/>
    <col min="2572" max="2576" width="2.7109375" style="1" customWidth="1"/>
    <col min="2577" max="2816" width="11.42578125" style="1"/>
    <col min="2817" max="2817" width="18.5703125" style="1" customWidth="1"/>
    <col min="2818" max="2818" width="7.7109375" style="1" customWidth="1"/>
    <col min="2819" max="2819" width="18.42578125" style="1" customWidth="1"/>
    <col min="2820" max="2821" width="6.7109375" style="1" customWidth="1"/>
    <col min="2822" max="2822" width="7.7109375" style="1" customWidth="1"/>
    <col min="2823" max="2823" width="11" style="1" customWidth="1"/>
    <col min="2824" max="2824" width="7.7109375" style="1" customWidth="1"/>
    <col min="2825" max="2825" width="9.5703125" style="1" customWidth="1"/>
    <col min="2826" max="2826" width="7.7109375" style="1" customWidth="1"/>
    <col min="2827" max="2827" width="26" style="1" customWidth="1"/>
    <col min="2828" max="2832" width="2.7109375" style="1" customWidth="1"/>
    <col min="2833" max="3072" width="11.42578125" style="1"/>
    <col min="3073" max="3073" width="18.5703125" style="1" customWidth="1"/>
    <col min="3074" max="3074" width="7.7109375" style="1" customWidth="1"/>
    <col min="3075" max="3075" width="18.42578125" style="1" customWidth="1"/>
    <col min="3076" max="3077" width="6.7109375" style="1" customWidth="1"/>
    <col min="3078" max="3078" width="7.7109375" style="1" customWidth="1"/>
    <col min="3079" max="3079" width="11" style="1" customWidth="1"/>
    <col min="3080" max="3080" width="7.7109375" style="1" customWidth="1"/>
    <col min="3081" max="3081" width="9.5703125" style="1" customWidth="1"/>
    <col min="3082" max="3082" width="7.7109375" style="1" customWidth="1"/>
    <col min="3083" max="3083" width="26" style="1" customWidth="1"/>
    <col min="3084" max="3088" width="2.7109375" style="1" customWidth="1"/>
    <col min="3089" max="3328" width="11.42578125" style="1"/>
    <col min="3329" max="3329" width="18.5703125" style="1" customWidth="1"/>
    <col min="3330" max="3330" width="7.7109375" style="1" customWidth="1"/>
    <col min="3331" max="3331" width="18.42578125" style="1" customWidth="1"/>
    <col min="3332" max="3333" width="6.7109375" style="1" customWidth="1"/>
    <col min="3334" max="3334" width="7.7109375" style="1" customWidth="1"/>
    <col min="3335" max="3335" width="11" style="1" customWidth="1"/>
    <col min="3336" max="3336" width="7.7109375" style="1" customWidth="1"/>
    <col min="3337" max="3337" width="9.5703125" style="1" customWidth="1"/>
    <col min="3338" max="3338" width="7.7109375" style="1" customWidth="1"/>
    <col min="3339" max="3339" width="26" style="1" customWidth="1"/>
    <col min="3340" max="3344" width="2.7109375" style="1" customWidth="1"/>
    <col min="3345" max="3584" width="11.42578125" style="1"/>
    <col min="3585" max="3585" width="18.5703125" style="1" customWidth="1"/>
    <col min="3586" max="3586" width="7.7109375" style="1" customWidth="1"/>
    <col min="3587" max="3587" width="18.42578125" style="1" customWidth="1"/>
    <col min="3588" max="3589" width="6.7109375" style="1" customWidth="1"/>
    <col min="3590" max="3590" width="7.7109375" style="1" customWidth="1"/>
    <col min="3591" max="3591" width="11" style="1" customWidth="1"/>
    <col min="3592" max="3592" width="7.7109375" style="1" customWidth="1"/>
    <col min="3593" max="3593" width="9.5703125" style="1" customWidth="1"/>
    <col min="3594" max="3594" width="7.7109375" style="1" customWidth="1"/>
    <col min="3595" max="3595" width="26" style="1" customWidth="1"/>
    <col min="3596" max="3600" width="2.7109375" style="1" customWidth="1"/>
    <col min="3601" max="3840" width="11.42578125" style="1"/>
    <col min="3841" max="3841" width="18.5703125" style="1" customWidth="1"/>
    <col min="3842" max="3842" width="7.7109375" style="1" customWidth="1"/>
    <col min="3843" max="3843" width="18.42578125" style="1" customWidth="1"/>
    <col min="3844" max="3845" width="6.7109375" style="1" customWidth="1"/>
    <col min="3846" max="3846" width="7.7109375" style="1" customWidth="1"/>
    <col min="3847" max="3847" width="11" style="1" customWidth="1"/>
    <col min="3848" max="3848" width="7.7109375" style="1" customWidth="1"/>
    <col min="3849" max="3849" width="9.5703125" style="1" customWidth="1"/>
    <col min="3850" max="3850" width="7.7109375" style="1" customWidth="1"/>
    <col min="3851" max="3851" width="26" style="1" customWidth="1"/>
    <col min="3852" max="3856" width="2.7109375" style="1" customWidth="1"/>
    <col min="3857" max="4096" width="11.42578125" style="1"/>
    <col min="4097" max="4097" width="18.5703125" style="1" customWidth="1"/>
    <col min="4098" max="4098" width="7.7109375" style="1" customWidth="1"/>
    <col min="4099" max="4099" width="18.42578125" style="1" customWidth="1"/>
    <col min="4100" max="4101" width="6.7109375" style="1" customWidth="1"/>
    <col min="4102" max="4102" width="7.7109375" style="1" customWidth="1"/>
    <col min="4103" max="4103" width="11" style="1" customWidth="1"/>
    <col min="4104" max="4104" width="7.7109375" style="1" customWidth="1"/>
    <col min="4105" max="4105" width="9.5703125" style="1" customWidth="1"/>
    <col min="4106" max="4106" width="7.7109375" style="1" customWidth="1"/>
    <col min="4107" max="4107" width="26" style="1" customWidth="1"/>
    <col min="4108" max="4112" width="2.7109375" style="1" customWidth="1"/>
    <col min="4113" max="4352" width="11.42578125" style="1"/>
    <col min="4353" max="4353" width="18.5703125" style="1" customWidth="1"/>
    <col min="4354" max="4354" width="7.7109375" style="1" customWidth="1"/>
    <col min="4355" max="4355" width="18.42578125" style="1" customWidth="1"/>
    <col min="4356" max="4357" width="6.7109375" style="1" customWidth="1"/>
    <col min="4358" max="4358" width="7.7109375" style="1" customWidth="1"/>
    <col min="4359" max="4359" width="11" style="1" customWidth="1"/>
    <col min="4360" max="4360" width="7.7109375" style="1" customWidth="1"/>
    <col min="4361" max="4361" width="9.5703125" style="1" customWidth="1"/>
    <col min="4362" max="4362" width="7.7109375" style="1" customWidth="1"/>
    <col min="4363" max="4363" width="26" style="1" customWidth="1"/>
    <col min="4364" max="4368" width="2.7109375" style="1" customWidth="1"/>
    <col min="4369" max="4608" width="11.42578125" style="1"/>
    <col min="4609" max="4609" width="18.5703125" style="1" customWidth="1"/>
    <col min="4610" max="4610" width="7.7109375" style="1" customWidth="1"/>
    <col min="4611" max="4611" width="18.42578125" style="1" customWidth="1"/>
    <col min="4612" max="4613" width="6.7109375" style="1" customWidth="1"/>
    <col min="4614" max="4614" width="7.7109375" style="1" customWidth="1"/>
    <col min="4615" max="4615" width="11" style="1" customWidth="1"/>
    <col min="4616" max="4616" width="7.7109375" style="1" customWidth="1"/>
    <col min="4617" max="4617" width="9.5703125" style="1" customWidth="1"/>
    <col min="4618" max="4618" width="7.7109375" style="1" customWidth="1"/>
    <col min="4619" max="4619" width="26" style="1" customWidth="1"/>
    <col min="4620" max="4624" width="2.7109375" style="1" customWidth="1"/>
    <col min="4625" max="4864" width="11.42578125" style="1"/>
    <col min="4865" max="4865" width="18.5703125" style="1" customWidth="1"/>
    <col min="4866" max="4866" width="7.7109375" style="1" customWidth="1"/>
    <col min="4867" max="4867" width="18.42578125" style="1" customWidth="1"/>
    <col min="4868" max="4869" width="6.7109375" style="1" customWidth="1"/>
    <col min="4870" max="4870" width="7.7109375" style="1" customWidth="1"/>
    <col min="4871" max="4871" width="11" style="1" customWidth="1"/>
    <col min="4872" max="4872" width="7.7109375" style="1" customWidth="1"/>
    <col min="4873" max="4873" width="9.5703125" style="1" customWidth="1"/>
    <col min="4874" max="4874" width="7.7109375" style="1" customWidth="1"/>
    <col min="4875" max="4875" width="26" style="1" customWidth="1"/>
    <col min="4876" max="4880" width="2.7109375" style="1" customWidth="1"/>
    <col min="4881" max="5120" width="11.42578125" style="1"/>
    <col min="5121" max="5121" width="18.5703125" style="1" customWidth="1"/>
    <col min="5122" max="5122" width="7.7109375" style="1" customWidth="1"/>
    <col min="5123" max="5123" width="18.42578125" style="1" customWidth="1"/>
    <col min="5124" max="5125" width="6.7109375" style="1" customWidth="1"/>
    <col min="5126" max="5126" width="7.7109375" style="1" customWidth="1"/>
    <col min="5127" max="5127" width="11" style="1" customWidth="1"/>
    <col min="5128" max="5128" width="7.7109375" style="1" customWidth="1"/>
    <col min="5129" max="5129" width="9.5703125" style="1" customWidth="1"/>
    <col min="5130" max="5130" width="7.7109375" style="1" customWidth="1"/>
    <col min="5131" max="5131" width="26" style="1" customWidth="1"/>
    <col min="5132" max="5136" width="2.7109375" style="1" customWidth="1"/>
    <col min="5137" max="5376" width="11.42578125" style="1"/>
    <col min="5377" max="5377" width="18.5703125" style="1" customWidth="1"/>
    <col min="5378" max="5378" width="7.7109375" style="1" customWidth="1"/>
    <col min="5379" max="5379" width="18.42578125" style="1" customWidth="1"/>
    <col min="5380" max="5381" width="6.7109375" style="1" customWidth="1"/>
    <col min="5382" max="5382" width="7.7109375" style="1" customWidth="1"/>
    <col min="5383" max="5383" width="11" style="1" customWidth="1"/>
    <col min="5384" max="5384" width="7.7109375" style="1" customWidth="1"/>
    <col min="5385" max="5385" width="9.5703125" style="1" customWidth="1"/>
    <col min="5386" max="5386" width="7.7109375" style="1" customWidth="1"/>
    <col min="5387" max="5387" width="26" style="1" customWidth="1"/>
    <col min="5388" max="5392" width="2.7109375" style="1" customWidth="1"/>
    <col min="5393" max="5632" width="11.42578125" style="1"/>
    <col min="5633" max="5633" width="18.5703125" style="1" customWidth="1"/>
    <col min="5634" max="5634" width="7.7109375" style="1" customWidth="1"/>
    <col min="5635" max="5635" width="18.42578125" style="1" customWidth="1"/>
    <col min="5636" max="5637" width="6.7109375" style="1" customWidth="1"/>
    <col min="5638" max="5638" width="7.7109375" style="1" customWidth="1"/>
    <col min="5639" max="5639" width="11" style="1" customWidth="1"/>
    <col min="5640" max="5640" width="7.7109375" style="1" customWidth="1"/>
    <col min="5641" max="5641" width="9.5703125" style="1" customWidth="1"/>
    <col min="5642" max="5642" width="7.7109375" style="1" customWidth="1"/>
    <col min="5643" max="5643" width="26" style="1" customWidth="1"/>
    <col min="5644" max="5648" width="2.7109375" style="1" customWidth="1"/>
    <col min="5649" max="5888" width="11.42578125" style="1"/>
    <col min="5889" max="5889" width="18.5703125" style="1" customWidth="1"/>
    <col min="5890" max="5890" width="7.7109375" style="1" customWidth="1"/>
    <col min="5891" max="5891" width="18.42578125" style="1" customWidth="1"/>
    <col min="5892" max="5893" width="6.7109375" style="1" customWidth="1"/>
    <col min="5894" max="5894" width="7.7109375" style="1" customWidth="1"/>
    <col min="5895" max="5895" width="11" style="1" customWidth="1"/>
    <col min="5896" max="5896" width="7.7109375" style="1" customWidth="1"/>
    <col min="5897" max="5897" width="9.5703125" style="1" customWidth="1"/>
    <col min="5898" max="5898" width="7.7109375" style="1" customWidth="1"/>
    <col min="5899" max="5899" width="26" style="1" customWidth="1"/>
    <col min="5900" max="5904" width="2.7109375" style="1" customWidth="1"/>
    <col min="5905" max="6144" width="11.42578125" style="1"/>
    <col min="6145" max="6145" width="18.5703125" style="1" customWidth="1"/>
    <col min="6146" max="6146" width="7.7109375" style="1" customWidth="1"/>
    <col min="6147" max="6147" width="18.42578125" style="1" customWidth="1"/>
    <col min="6148" max="6149" width="6.7109375" style="1" customWidth="1"/>
    <col min="6150" max="6150" width="7.7109375" style="1" customWidth="1"/>
    <col min="6151" max="6151" width="11" style="1" customWidth="1"/>
    <col min="6152" max="6152" width="7.7109375" style="1" customWidth="1"/>
    <col min="6153" max="6153" width="9.5703125" style="1" customWidth="1"/>
    <col min="6154" max="6154" width="7.7109375" style="1" customWidth="1"/>
    <col min="6155" max="6155" width="26" style="1" customWidth="1"/>
    <col min="6156" max="6160" width="2.7109375" style="1" customWidth="1"/>
    <col min="6161" max="6400" width="11.42578125" style="1"/>
    <col min="6401" max="6401" width="18.5703125" style="1" customWidth="1"/>
    <col min="6402" max="6402" width="7.7109375" style="1" customWidth="1"/>
    <col min="6403" max="6403" width="18.42578125" style="1" customWidth="1"/>
    <col min="6404" max="6405" width="6.7109375" style="1" customWidth="1"/>
    <col min="6406" max="6406" width="7.7109375" style="1" customWidth="1"/>
    <col min="6407" max="6407" width="11" style="1" customWidth="1"/>
    <col min="6408" max="6408" width="7.7109375" style="1" customWidth="1"/>
    <col min="6409" max="6409" width="9.5703125" style="1" customWidth="1"/>
    <col min="6410" max="6410" width="7.7109375" style="1" customWidth="1"/>
    <col min="6411" max="6411" width="26" style="1" customWidth="1"/>
    <col min="6412" max="6416" width="2.7109375" style="1" customWidth="1"/>
    <col min="6417" max="6656" width="11.42578125" style="1"/>
    <col min="6657" max="6657" width="18.5703125" style="1" customWidth="1"/>
    <col min="6658" max="6658" width="7.7109375" style="1" customWidth="1"/>
    <col min="6659" max="6659" width="18.42578125" style="1" customWidth="1"/>
    <col min="6660" max="6661" width="6.7109375" style="1" customWidth="1"/>
    <col min="6662" max="6662" width="7.7109375" style="1" customWidth="1"/>
    <col min="6663" max="6663" width="11" style="1" customWidth="1"/>
    <col min="6664" max="6664" width="7.7109375" style="1" customWidth="1"/>
    <col min="6665" max="6665" width="9.5703125" style="1" customWidth="1"/>
    <col min="6666" max="6666" width="7.7109375" style="1" customWidth="1"/>
    <col min="6667" max="6667" width="26" style="1" customWidth="1"/>
    <col min="6668" max="6672" width="2.7109375" style="1" customWidth="1"/>
    <col min="6673" max="6912" width="11.42578125" style="1"/>
    <col min="6913" max="6913" width="18.5703125" style="1" customWidth="1"/>
    <col min="6914" max="6914" width="7.7109375" style="1" customWidth="1"/>
    <col min="6915" max="6915" width="18.42578125" style="1" customWidth="1"/>
    <col min="6916" max="6917" width="6.7109375" style="1" customWidth="1"/>
    <col min="6918" max="6918" width="7.7109375" style="1" customWidth="1"/>
    <col min="6919" max="6919" width="11" style="1" customWidth="1"/>
    <col min="6920" max="6920" width="7.7109375" style="1" customWidth="1"/>
    <col min="6921" max="6921" width="9.5703125" style="1" customWidth="1"/>
    <col min="6922" max="6922" width="7.7109375" style="1" customWidth="1"/>
    <col min="6923" max="6923" width="26" style="1" customWidth="1"/>
    <col min="6924" max="6928" width="2.7109375" style="1" customWidth="1"/>
    <col min="6929" max="7168" width="11.42578125" style="1"/>
    <col min="7169" max="7169" width="18.5703125" style="1" customWidth="1"/>
    <col min="7170" max="7170" width="7.7109375" style="1" customWidth="1"/>
    <col min="7171" max="7171" width="18.42578125" style="1" customWidth="1"/>
    <col min="7172" max="7173" width="6.7109375" style="1" customWidth="1"/>
    <col min="7174" max="7174" width="7.7109375" style="1" customWidth="1"/>
    <col min="7175" max="7175" width="11" style="1" customWidth="1"/>
    <col min="7176" max="7176" width="7.7109375" style="1" customWidth="1"/>
    <col min="7177" max="7177" width="9.5703125" style="1" customWidth="1"/>
    <col min="7178" max="7178" width="7.7109375" style="1" customWidth="1"/>
    <col min="7179" max="7179" width="26" style="1" customWidth="1"/>
    <col min="7180" max="7184" width="2.7109375" style="1" customWidth="1"/>
    <col min="7185" max="7424" width="11.42578125" style="1"/>
    <col min="7425" max="7425" width="18.5703125" style="1" customWidth="1"/>
    <col min="7426" max="7426" width="7.7109375" style="1" customWidth="1"/>
    <col min="7427" max="7427" width="18.42578125" style="1" customWidth="1"/>
    <col min="7428" max="7429" width="6.7109375" style="1" customWidth="1"/>
    <col min="7430" max="7430" width="7.7109375" style="1" customWidth="1"/>
    <col min="7431" max="7431" width="11" style="1" customWidth="1"/>
    <col min="7432" max="7432" width="7.7109375" style="1" customWidth="1"/>
    <col min="7433" max="7433" width="9.5703125" style="1" customWidth="1"/>
    <col min="7434" max="7434" width="7.7109375" style="1" customWidth="1"/>
    <col min="7435" max="7435" width="26" style="1" customWidth="1"/>
    <col min="7436" max="7440" width="2.7109375" style="1" customWidth="1"/>
    <col min="7441" max="7680" width="11.42578125" style="1"/>
    <col min="7681" max="7681" width="18.5703125" style="1" customWidth="1"/>
    <col min="7682" max="7682" width="7.7109375" style="1" customWidth="1"/>
    <col min="7683" max="7683" width="18.42578125" style="1" customWidth="1"/>
    <col min="7684" max="7685" width="6.7109375" style="1" customWidth="1"/>
    <col min="7686" max="7686" width="7.7109375" style="1" customWidth="1"/>
    <col min="7687" max="7687" width="11" style="1" customWidth="1"/>
    <col min="7688" max="7688" width="7.7109375" style="1" customWidth="1"/>
    <col min="7689" max="7689" width="9.5703125" style="1" customWidth="1"/>
    <col min="7690" max="7690" width="7.7109375" style="1" customWidth="1"/>
    <col min="7691" max="7691" width="26" style="1" customWidth="1"/>
    <col min="7692" max="7696" width="2.7109375" style="1" customWidth="1"/>
    <col min="7697" max="7936" width="11.42578125" style="1"/>
    <col min="7937" max="7937" width="18.5703125" style="1" customWidth="1"/>
    <col min="7938" max="7938" width="7.7109375" style="1" customWidth="1"/>
    <col min="7939" max="7939" width="18.42578125" style="1" customWidth="1"/>
    <col min="7940" max="7941" width="6.7109375" style="1" customWidth="1"/>
    <col min="7942" max="7942" width="7.7109375" style="1" customWidth="1"/>
    <col min="7943" max="7943" width="11" style="1" customWidth="1"/>
    <col min="7944" max="7944" width="7.7109375" style="1" customWidth="1"/>
    <col min="7945" max="7945" width="9.5703125" style="1" customWidth="1"/>
    <col min="7946" max="7946" width="7.7109375" style="1" customWidth="1"/>
    <col min="7947" max="7947" width="26" style="1" customWidth="1"/>
    <col min="7948" max="7952" width="2.7109375" style="1" customWidth="1"/>
    <col min="7953" max="8192" width="11.42578125" style="1"/>
    <col min="8193" max="8193" width="18.5703125" style="1" customWidth="1"/>
    <col min="8194" max="8194" width="7.7109375" style="1" customWidth="1"/>
    <col min="8195" max="8195" width="18.42578125" style="1" customWidth="1"/>
    <col min="8196" max="8197" width="6.7109375" style="1" customWidth="1"/>
    <col min="8198" max="8198" width="7.7109375" style="1" customWidth="1"/>
    <col min="8199" max="8199" width="11" style="1" customWidth="1"/>
    <col min="8200" max="8200" width="7.7109375" style="1" customWidth="1"/>
    <col min="8201" max="8201" width="9.5703125" style="1" customWidth="1"/>
    <col min="8202" max="8202" width="7.7109375" style="1" customWidth="1"/>
    <col min="8203" max="8203" width="26" style="1" customWidth="1"/>
    <col min="8204" max="8208" width="2.7109375" style="1" customWidth="1"/>
    <col min="8209" max="8448" width="11.42578125" style="1"/>
    <col min="8449" max="8449" width="18.5703125" style="1" customWidth="1"/>
    <col min="8450" max="8450" width="7.7109375" style="1" customWidth="1"/>
    <col min="8451" max="8451" width="18.42578125" style="1" customWidth="1"/>
    <col min="8452" max="8453" width="6.7109375" style="1" customWidth="1"/>
    <col min="8454" max="8454" width="7.7109375" style="1" customWidth="1"/>
    <col min="8455" max="8455" width="11" style="1" customWidth="1"/>
    <col min="8456" max="8456" width="7.7109375" style="1" customWidth="1"/>
    <col min="8457" max="8457" width="9.5703125" style="1" customWidth="1"/>
    <col min="8458" max="8458" width="7.7109375" style="1" customWidth="1"/>
    <col min="8459" max="8459" width="26" style="1" customWidth="1"/>
    <col min="8460" max="8464" width="2.7109375" style="1" customWidth="1"/>
    <col min="8465" max="8704" width="11.42578125" style="1"/>
    <col min="8705" max="8705" width="18.5703125" style="1" customWidth="1"/>
    <col min="8706" max="8706" width="7.7109375" style="1" customWidth="1"/>
    <col min="8707" max="8707" width="18.42578125" style="1" customWidth="1"/>
    <col min="8708" max="8709" width="6.7109375" style="1" customWidth="1"/>
    <col min="8710" max="8710" width="7.7109375" style="1" customWidth="1"/>
    <col min="8711" max="8711" width="11" style="1" customWidth="1"/>
    <col min="8712" max="8712" width="7.7109375" style="1" customWidth="1"/>
    <col min="8713" max="8713" width="9.5703125" style="1" customWidth="1"/>
    <col min="8714" max="8714" width="7.7109375" style="1" customWidth="1"/>
    <col min="8715" max="8715" width="26" style="1" customWidth="1"/>
    <col min="8716" max="8720" width="2.7109375" style="1" customWidth="1"/>
    <col min="8721" max="8960" width="11.42578125" style="1"/>
    <col min="8961" max="8961" width="18.5703125" style="1" customWidth="1"/>
    <col min="8962" max="8962" width="7.7109375" style="1" customWidth="1"/>
    <col min="8963" max="8963" width="18.42578125" style="1" customWidth="1"/>
    <col min="8964" max="8965" width="6.7109375" style="1" customWidth="1"/>
    <col min="8966" max="8966" width="7.7109375" style="1" customWidth="1"/>
    <col min="8967" max="8967" width="11" style="1" customWidth="1"/>
    <col min="8968" max="8968" width="7.7109375" style="1" customWidth="1"/>
    <col min="8969" max="8969" width="9.5703125" style="1" customWidth="1"/>
    <col min="8970" max="8970" width="7.7109375" style="1" customWidth="1"/>
    <col min="8971" max="8971" width="26" style="1" customWidth="1"/>
    <col min="8972" max="8976" width="2.7109375" style="1" customWidth="1"/>
    <col min="8977" max="9216" width="11.42578125" style="1"/>
    <col min="9217" max="9217" width="18.5703125" style="1" customWidth="1"/>
    <col min="9218" max="9218" width="7.7109375" style="1" customWidth="1"/>
    <col min="9219" max="9219" width="18.42578125" style="1" customWidth="1"/>
    <col min="9220" max="9221" width="6.7109375" style="1" customWidth="1"/>
    <col min="9222" max="9222" width="7.7109375" style="1" customWidth="1"/>
    <col min="9223" max="9223" width="11" style="1" customWidth="1"/>
    <col min="9224" max="9224" width="7.7109375" style="1" customWidth="1"/>
    <col min="9225" max="9225" width="9.5703125" style="1" customWidth="1"/>
    <col min="9226" max="9226" width="7.7109375" style="1" customWidth="1"/>
    <col min="9227" max="9227" width="26" style="1" customWidth="1"/>
    <col min="9228" max="9232" width="2.7109375" style="1" customWidth="1"/>
    <col min="9233" max="9472" width="11.42578125" style="1"/>
    <col min="9473" max="9473" width="18.5703125" style="1" customWidth="1"/>
    <col min="9474" max="9474" width="7.7109375" style="1" customWidth="1"/>
    <col min="9475" max="9475" width="18.42578125" style="1" customWidth="1"/>
    <col min="9476" max="9477" width="6.7109375" style="1" customWidth="1"/>
    <col min="9478" max="9478" width="7.7109375" style="1" customWidth="1"/>
    <col min="9479" max="9479" width="11" style="1" customWidth="1"/>
    <col min="9480" max="9480" width="7.7109375" style="1" customWidth="1"/>
    <col min="9481" max="9481" width="9.5703125" style="1" customWidth="1"/>
    <col min="9482" max="9482" width="7.7109375" style="1" customWidth="1"/>
    <col min="9483" max="9483" width="26" style="1" customWidth="1"/>
    <col min="9484" max="9488" width="2.7109375" style="1" customWidth="1"/>
    <col min="9489" max="9728" width="11.42578125" style="1"/>
    <col min="9729" max="9729" width="18.5703125" style="1" customWidth="1"/>
    <col min="9730" max="9730" width="7.7109375" style="1" customWidth="1"/>
    <col min="9731" max="9731" width="18.42578125" style="1" customWidth="1"/>
    <col min="9732" max="9733" width="6.7109375" style="1" customWidth="1"/>
    <col min="9734" max="9734" width="7.7109375" style="1" customWidth="1"/>
    <col min="9735" max="9735" width="11" style="1" customWidth="1"/>
    <col min="9736" max="9736" width="7.7109375" style="1" customWidth="1"/>
    <col min="9737" max="9737" width="9.5703125" style="1" customWidth="1"/>
    <col min="9738" max="9738" width="7.7109375" style="1" customWidth="1"/>
    <col min="9739" max="9739" width="26" style="1" customWidth="1"/>
    <col min="9740" max="9744" width="2.7109375" style="1" customWidth="1"/>
    <col min="9745" max="9984" width="11.42578125" style="1"/>
    <col min="9985" max="9985" width="18.5703125" style="1" customWidth="1"/>
    <col min="9986" max="9986" width="7.7109375" style="1" customWidth="1"/>
    <col min="9987" max="9987" width="18.42578125" style="1" customWidth="1"/>
    <col min="9988" max="9989" width="6.7109375" style="1" customWidth="1"/>
    <col min="9990" max="9990" width="7.7109375" style="1" customWidth="1"/>
    <col min="9991" max="9991" width="11" style="1" customWidth="1"/>
    <col min="9992" max="9992" width="7.7109375" style="1" customWidth="1"/>
    <col min="9993" max="9993" width="9.5703125" style="1" customWidth="1"/>
    <col min="9994" max="9994" width="7.7109375" style="1" customWidth="1"/>
    <col min="9995" max="9995" width="26" style="1" customWidth="1"/>
    <col min="9996" max="10000" width="2.7109375" style="1" customWidth="1"/>
    <col min="10001" max="10240" width="11.42578125" style="1"/>
    <col min="10241" max="10241" width="18.5703125" style="1" customWidth="1"/>
    <col min="10242" max="10242" width="7.7109375" style="1" customWidth="1"/>
    <col min="10243" max="10243" width="18.42578125" style="1" customWidth="1"/>
    <col min="10244" max="10245" width="6.7109375" style="1" customWidth="1"/>
    <col min="10246" max="10246" width="7.7109375" style="1" customWidth="1"/>
    <col min="10247" max="10247" width="11" style="1" customWidth="1"/>
    <col min="10248" max="10248" width="7.7109375" style="1" customWidth="1"/>
    <col min="10249" max="10249" width="9.5703125" style="1" customWidth="1"/>
    <col min="10250" max="10250" width="7.7109375" style="1" customWidth="1"/>
    <col min="10251" max="10251" width="26" style="1" customWidth="1"/>
    <col min="10252" max="10256" width="2.7109375" style="1" customWidth="1"/>
    <col min="10257" max="10496" width="11.42578125" style="1"/>
    <col min="10497" max="10497" width="18.5703125" style="1" customWidth="1"/>
    <col min="10498" max="10498" width="7.7109375" style="1" customWidth="1"/>
    <col min="10499" max="10499" width="18.42578125" style="1" customWidth="1"/>
    <col min="10500" max="10501" width="6.7109375" style="1" customWidth="1"/>
    <col min="10502" max="10502" width="7.7109375" style="1" customWidth="1"/>
    <col min="10503" max="10503" width="11" style="1" customWidth="1"/>
    <col min="10504" max="10504" width="7.7109375" style="1" customWidth="1"/>
    <col min="10505" max="10505" width="9.5703125" style="1" customWidth="1"/>
    <col min="10506" max="10506" width="7.7109375" style="1" customWidth="1"/>
    <col min="10507" max="10507" width="26" style="1" customWidth="1"/>
    <col min="10508" max="10512" width="2.7109375" style="1" customWidth="1"/>
    <col min="10513" max="10752" width="11.42578125" style="1"/>
    <col min="10753" max="10753" width="18.5703125" style="1" customWidth="1"/>
    <col min="10754" max="10754" width="7.7109375" style="1" customWidth="1"/>
    <col min="10755" max="10755" width="18.42578125" style="1" customWidth="1"/>
    <col min="10756" max="10757" width="6.7109375" style="1" customWidth="1"/>
    <col min="10758" max="10758" width="7.7109375" style="1" customWidth="1"/>
    <col min="10759" max="10759" width="11" style="1" customWidth="1"/>
    <col min="10760" max="10760" width="7.7109375" style="1" customWidth="1"/>
    <col min="10761" max="10761" width="9.5703125" style="1" customWidth="1"/>
    <col min="10762" max="10762" width="7.7109375" style="1" customWidth="1"/>
    <col min="10763" max="10763" width="26" style="1" customWidth="1"/>
    <col min="10764" max="10768" width="2.7109375" style="1" customWidth="1"/>
    <col min="10769" max="11008" width="11.42578125" style="1"/>
    <col min="11009" max="11009" width="18.5703125" style="1" customWidth="1"/>
    <col min="11010" max="11010" width="7.7109375" style="1" customWidth="1"/>
    <col min="11011" max="11011" width="18.42578125" style="1" customWidth="1"/>
    <col min="11012" max="11013" width="6.7109375" style="1" customWidth="1"/>
    <col min="11014" max="11014" width="7.7109375" style="1" customWidth="1"/>
    <col min="11015" max="11015" width="11" style="1" customWidth="1"/>
    <col min="11016" max="11016" width="7.7109375" style="1" customWidth="1"/>
    <col min="11017" max="11017" width="9.5703125" style="1" customWidth="1"/>
    <col min="11018" max="11018" width="7.7109375" style="1" customWidth="1"/>
    <col min="11019" max="11019" width="26" style="1" customWidth="1"/>
    <col min="11020" max="11024" width="2.7109375" style="1" customWidth="1"/>
    <col min="11025" max="11264" width="11.42578125" style="1"/>
    <col min="11265" max="11265" width="18.5703125" style="1" customWidth="1"/>
    <col min="11266" max="11266" width="7.7109375" style="1" customWidth="1"/>
    <col min="11267" max="11267" width="18.42578125" style="1" customWidth="1"/>
    <col min="11268" max="11269" width="6.7109375" style="1" customWidth="1"/>
    <col min="11270" max="11270" width="7.7109375" style="1" customWidth="1"/>
    <col min="11271" max="11271" width="11" style="1" customWidth="1"/>
    <col min="11272" max="11272" width="7.7109375" style="1" customWidth="1"/>
    <col min="11273" max="11273" width="9.5703125" style="1" customWidth="1"/>
    <col min="11274" max="11274" width="7.7109375" style="1" customWidth="1"/>
    <col min="11275" max="11275" width="26" style="1" customWidth="1"/>
    <col min="11276" max="11280" width="2.7109375" style="1" customWidth="1"/>
    <col min="11281" max="11520" width="11.42578125" style="1"/>
    <col min="11521" max="11521" width="18.5703125" style="1" customWidth="1"/>
    <col min="11522" max="11522" width="7.7109375" style="1" customWidth="1"/>
    <col min="11523" max="11523" width="18.42578125" style="1" customWidth="1"/>
    <col min="11524" max="11525" width="6.7109375" style="1" customWidth="1"/>
    <col min="11526" max="11526" width="7.7109375" style="1" customWidth="1"/>
    <col min="11527" max="11527" width="11" style="1" customWidth="1"/>
    <col min="11528" max="11528" width="7.7109375" style="1" customWidth="1"/>
    <col min="11529" max="11529" width="9.5703125" style="1" customWidth="1"/>
    <col min="11530" max="11530" width="7.7109375" style="1" customWidth="1"/>
    <col min="11531" max="11531" width="26" style="1" customWidth="1"/>
    <col min="11532" max="11536" width="2.7109375" style="1" customWidth="1"/>
    <col min="11537" max="11776" width="11.42578125" style="1"/>
    <col min="11777" max="11777" width="18.5703125" style="1" customWidth="1"/>
    <col min="11778" max="11778" width="7.7109375" style="1" customWidth="1"/>
    <col min="11779" max="11779" width="18.42578125" style="1" customWidth="1"/>
    <col min="11780" max="11781" width="6.7109375" style="1" customWidth="1"/>
    <col min="11782" max="11782" width="7.7109375" style="1" customWidth="1"/>
    <col min="11783" max="11783" width="11" style="1" customWidth="1"/>
    <col min="11784" max="11784" width="7.7109375" style="1" customWidth="1"/>
    <col min="11785" max="11785" width="9.5703125" style="1" customWidth="1"/>
    <col min="11786" max="11786" width="7.7109375" style="1" customWidth="1"/>
    <col min="11787" max="11787" width="26" style="1" customWidth="1"/>
    <col min="11788" max="11792" width="2.7109375" style="1" customWidth="1"/>
    <col min="11793" max="12032" width="11.42578125" style="1"/>
    <col min="12033" max="12033" width="18.5703125" style="1" customWidth="1"/>
    <col min="12034" max="12034" width="7.7109375" style="1" customWidth="1"/>
    <col min="12035" max="12035" width="18.42578125" style="1" customWidth="1"/>
    <col min="12036" max="12037" width="6.7109375" style="1" customWidth="1"/>
    <col min="12038" max="12038" width="7.7109375" style="1" customWidth="1"/>
    <col min="12039" max="12039" width="11" style="1" customWidth="1"/>
    <col min="12040" max="12040" width="7.7109375" style="1" customWidth="1"/>
    <col min="12041" max="12041" width="9.5703125" style="1" customWidth="1"/>
    <col min="12042" max="12042" width="7.7109375" style="1" customWidth="1"/>
    <col min="12043" max="12043" width="26" style="1" customWidth="1"/>
    <col min="12044" max="12048" width="2.7109375" style="1" customWidth="1"/>
    <col min="12049" max="12288" width="11.42578125" style="1"/>
    <col min="12289" max="12289" width="18.5703125" style="1" customWidth="1"/>
    <col min="12290" max="12290" width="7.7109375" style="1" customWidth="1"/>
    <col min="12291" max="12291" width="18.42578125" style="1" customWidth="1"/>
    <col min="12292" max="12293" width="6.7109375" style="1" customWidth="1"/>
    <col min="12294" max="12294" width="7.7109375" style="1" customWidth="1"/>
    <col min="12295" max="12295" width="11" style="1" customWidth="1"/>
    <col min="12296" max="12296" width="7.7109375" style="1" customWidth="1"/>
    <col min="12297" max="12297" width="9.5703125" style="1" customWidth="1"/>
    <col min="12298" max="12298" width="7.7109375" style="1" customWidth="1"/>
    <col min="12299" max="12299" width="26" style="1" customWidth="1"/>
    <col min="12300" max="12304" width="2.7109375" style="1" customWidth="1"/>
    <col min="12305" max="12544" width="11.42578125" style="1"/>
    <col min="12545" max="12545" width="18.5703125" style="1" customWidth="1"/>
    <col min="12546" max="12546" width="7.7109375" style="1" customWidth="1"/>
    <col min="12547" max="12547" width="18.42578125" style="1" customWidth="1"/>
    <col min="12548" max="12549" width="6.7109375" style="1" customWidth="1"/>
    <col min="12550" max="12550" width="7.7109375" style="1" customWidth="1"/>
    <col min="12551" max="12551" width="11" style="1" customWidth="1"/>
    <col min="12552" max="12552" width="7.7109375" style="1" customWidth="1"/>
    <col min="12553" max="12553" width="9.5703125" style="1" customWidth="1"/>
    <col min="12554" max="12554" width="7.7109375" style="1" customWidth="1"/>
    <col min="12555" max="12555" width="26" style="1" customWidth="1"/>
    <col min="12556" max="12560" width="2.7109375" style="1" customWidth="1"/>
    <col min="12561" max="12800" width="11.42578125" style="1"/>
    <col min="12801" max="12801" width="18.5703125" style="1" customWidth="1"/>
    <col min="12802" max="12802" width="7.7109375" style="1" customWidth="1"/>
    <col min="12803" max="12803" width="18.42578125" style="1" customWidth="1"/>
    <col min="12804" max="12805" width="6.7109375" style="1" customWidth="1"/>
    <col min="12806" max="12806" width="7.7109375" style="1" customWidth="1"/>
    <col min="12807" max="12807" width="11" style="1" customWidth="1"/>
    <col min="12808" max="12808" width="7.7109375" style="1" customWidth="1"/>
    <col min="12809" max="12809" width="9.5703125" style="1" customWidth="1"/>
    <col min="12810" max="12810" width="7.7109375" style="1" customWidth="1"/>
    <col min="12811" max="12811" width="26" style="1" customWidth="1"/>
    <col min="12812" max="12816" width="2.7109375" style="1" customWidth="1"/>
    <col min="12817" max="13056" width="11.42578125" style="1"/>
    <col min="13057" max="13057" width="18.5703125" style="1" customWidth="1"/>
    <col min="13058" max="13058" width="7.7109375" style="1" customWidth="1"/>
    <col min="13059" max="13059" width="18.42578125" style="1" customWidth="1"/>
    <col min="13060" max="13061" width="6.7109375" style="1" customWidth="1"/>
    <col min="13062" max="13062" width="7.7109375" style="1" customWidth="1"/>
    <col min="13063" max="13063" width="11" style="1" customWidth="1"/>
    <col min="13064" max="13064" width="7.7109375" style="1" customWidth="1"/>
    <col min="13065" max="13065" width="9.5703125" style="1" customWidth="1"/>
    <col min="13066" max="13066" width="7.7109375" style="1" customWidth="1"/>
    <col min="13067" max="13067" width="26" style="1" customWidth="1"/>
    <col min="13068" max="13072" width="2.7109375" style="1" customWidth="1"/>
    <col min="13073" max="13312" width="11.42578125" style="1"/>
    <col min="13313" max="13313" width="18.5703125" style="1" customWidth="1"/>
    <col min="13314" max="13314" width="7.7109375" style="1" customWidth="1"/>
    <col min="13315" max="13315" width="18.42578125" style="1" customWidth="1"/>
    <col min="13316" max="13317" width="6.7109375" style="1" customWidth="1"/>
    <col min="13318" max="13318" width="7.7109375" style="1" customWidth="1"/>
    <col min="13319" max="13319" width="11" style="1" customWidth="1"/>
    <col min="13320" max="13320" width="7.7109375" style="1" customWidth="1"/>
    <col min="13321" max="13321" width="9.5703125" style="1" customWidth="1"/>
    <col min="13322" max="13322" width="7.7109375" style="1" customWidth="1"/>
    <col min="13323" max="13323" width="26" style="1" customWidth="1"/>
    <col min="13324" max="13328" width="2.7109375" style="1" customWidth="1"/>
    <col min="13329" max="13568" width="11.42578125" style="1"/>
    <col min="13569" max="13569" width="18.5703125" style="1" customWidth="1"/>
    <col min="13570" max="13570" width="7.7109375" style="1" customWidth="1"/>
    <col min="13571" max="13571" width="18.42578125" style="1" customWidth="1"/>
    <col min="13572" max="13573" width="6.7109375" style="1" customWidth="1"/>
    <col min="13574" max="13574" width="7.7109375" style="1" customWidth="1"/>
    <col min="13575" max="13575" width="11" style="1" customWidth="1"/>
    <col min="13576" max="13576" width="7.7109375" style="1" customWidth="1"/>
    <col min="13577" max="13577" width="9.5703125" style="1" customWidth="1"/>
    <col min="13578" max="13578" width="7.7109375" style="1" customWidth="1"/>
    <col min="13579" max="13579" width="26" style="1" customWidth="1"/>
    <col min="13580" max="13584" width="2.7109375" style="1" customWidth="1"/>
    <col min="13585" max="13824" width="11.42578125" style="1"/>
    <col min="13825" max="13825" width="18.5703125" style="1" customWidth="1"/>
    <col min="13826" max="13826" width="7.7109375" style="1" customWidth="1"/>
    <col min="13827" max="13827" width="18.42578125" style="1" customWidth="1"/>
    <col min="13828" max="13829" width="6.7109375" style="1" customWidth="1"/>
    <col min="13830" max="13830" width="7.7109375" style="1" customWidth="1"/>
    <col min="13831" max="13831" width="11" style="1" customWidth="1"/>
    <col min="13832" max="13832" width="7.7109375" style="1" customWidth="1"/>
    <col min="13833" max="13833" width="9.5703125" style="1" customWidth="1"/>
    <col min="13834" max="13834" width="7.7109375" style="1" customWidth="1"/>
    <col min="13835" max="13835" width="26" style="1" customWidth="1"/>
    <col min="13836" max="13840" width="2.7109375" style="1" customWidth="1"/>
    <col min="13841" max="14080" width="11.42578125" style="1"/>
    <col min="14081" max="14081" width="18.5703125" style="1" customWidth="1"/>
    <col min="14082" max="14082" width="7.7109375" style="1" customWidth="1"/>
    <col min="14083" max="14083" width="18.42578125" style="1" customWidth="1"/>
    <col min="14084" max="14085" width="6.7109375" style="1" customWidth="1"/>
    <col min="14086" max="14086" width="7.7109375" style="1" customWidth="1"/>
    <col min="14087" max="14087" width="11" style="1" customWidth="1"/>
    <col min="14088" max="14088" width="7.7109375" style="1" customWidth="1"/>
    <col min="14089" max="14089" width="9.5703125" style="1" customWidth="1"/>
    <col min="14090" max="14090" width="7.7109375" style="1" customWidth="1"/>
    <col min="14091" max="14091" width="26" style="1" customWidth="1"/>
    <col min="14092" max="14096" width="2.7109375" style="1" customWidth="1"/>
    <col min="14097" max="14336" width="11.42578125" style="1"/>
    <col min="14337" max="14337" width="18.5703125" style="1" customWidth="1"/>
    <col min="14338" max="14338" width="7.7109375" style="1" customWidth="1"/>
    <col min="14339" max="14339" width="18.42578125" style="1" customWidth="1"/>
    <col min="14340" max="14341" width="6.7109375" style="1" customWidth="1"/>
    <col min="14342" max="14342" width="7.7109375" style="1" customWidth="1"/>
    <col min="14343" max="14343" width="11" style="1" customWidth="1"/>
    <col min="14344" max="14344" width="7.7109375" style="1" customWidth="1"/>
    <col min="14345" max="14345" width="9.5703125" style="1" customWidth="1"/>
    <col min="14346" max="14346" width="7.7109375" style="1" customWidth="1"/>
    <col min="14347" max="14347" width="26" style="1" customWidth="1"/>
    <col min="14348" max="14352" width="2.7109375" style="1" customWidth="1"/>
    <col min="14353" max="14592" width="11.42578125" style="1"/>
    <col min="14593" max="14593" width="18.5703125" style="1" customWidth="1"/>
    <col min="14594" max="14594" width="7.7109375" style="1" customWidth="1"/>
    <col min="14595" max="14595" width="18.42578125" style="1" customWidth="1"/>
    <col min="14596" max="14597" width="6.7109375" style="1" customWidth="1"/>
    <col min="14598" max="14598" width="7.7109375" style="1" customWidth="1"/>
    <col min="14599" max="14599" width="11" style="1" customWidth="1"/>
    <col min="14600" max="14600" width="7.7109375" style="1" customWidth="1"/>
    <col min="14601" max="14601" width="9.5703125" style="1" customWidth="1"/>
    <col min="14602" max="14602" width="7.7109375" style="1" customWidth="1"/>
    <col min="14603" max="14603" width="26" style="1" customWidth="1"/>
    <col min="14604" max="14608" width="2.7109375" style="1" customWidth="1"/>
    <col min="14609" max="14848" width="11.42578125" style="1"/>
    <col min="14849" max="14849" width="18.5703125" style="1" customWidth="1"/>
    <col min="14850" max="14850" width="7.7109375" style="1" customWidth="1"/>
    <col min="14851" max="14851" width="18.42578125" style="1" customWidth="1"/>
    <col min="14852" max="14853" width="6.7109375" style="1" customWidth="1"/>
    <col min="14854" max="14854" width="7.7109375" style="1" customWidth="1"/>
    <col min="14855" max="14855" width="11" style="1" customWidth="1"/>
    <col min="14856" max="14856" width="7.7109375" style="1" customWidth="1"/>
    <col min="14857" max="14857" width="9.5703125" style="1" customWidth="1"/>
    <col min="14858" max="14858" width="7.7109375" style="1" customWidth="1"/>
    <col min="14859" max="14859" width="26" style="1" customWidth="1"/>
    <col min="14860" max="14864" width="2.7109375" style="1" customWidth="1"/>
    <col min="14865" max="15104" width="11.42578125" style="1"/>
    <col min="15105" max="15105" width="18.5703125" style="1" customWidth="1"/>
    <col min="15106" max="15106" width="7.7109375" style="1" customWidth="1"/>
    <col min="15107" max="15107" width="18.42578125" style="1" customWidth="1"/>
    <col min="15108" max="15109" width="6.7109375" style="1" customWidth="1"/>
    <col min="15110" max="15110" width="7.7109375" style="1" customWidth="1"/>
    <col min="15111" max="15111" width="11" style="1" customWidth="1"/>
    <col min="15112" max="15112" width="7.7109375" style="1" customWidth="1"/>
    <col min="15113" max="15113" width="9.5703125" style="1" customWidth="1"/>
    <col min="15114" max="15114" width="7.7109375" style="1" customWidth="1"/>
    <col min="15115" max="15115" width="26" style="1" customWidth="1"/>
    <col min="15116" max="15120" width="2.7109375" style="1" customWidth="1"/>
    <col min="15121" max="15360" width="11.42578125" style="1"/>
    <col min="15361" max="15361" width="18.5703125" style="1" customWidth="1"/>
    <col min="15362" max="15362" width="7.7109375" style="1" customWidth="1"/>
    <col min="15363" max="15363" width="18.42578125" style="1" customWidth="1"/>
    <col min="15364" max="15365" width="6.7109375" style="1" customWidth="1"/>
    <col min="15366" max="15366" width="7.7109375" style="1" customWidth="1"/>
    <col min="15367" max="15367" width="11" style="1" customWidth="1"/>
    <col min="15368" max="15368" width="7.7109375" style="1" customWidth="1"/>
    <col min="15369" max="15369" width="9.5703125" style="1" customWidth="1"/>
    <col min="15370" max="15370" width="7.7109375" style="1" customWidth="1"/>
    <col min="15371" max="15371" width="26" style="1" customWidth="1"/>
    <col min="15372" max="15376" width="2.7109375" style="1" customWidth="1"/>
    <col min="15377" max="15616" width="11.42578125" style="1"/>
    <col min="15617" max="15617" width="18.5703125" style="1" customWidth="1"/>
    <col min="15618" max="15618" width="7.7109375" style="1" customWidth="1"/>
    <col min="15619" max="15619" width="18.42578125" style="1" customWidth="1"/>
    <col min="15620" max="15621" width="6.7109375" style="1" customWidth="1"/>
    <col min="15622" max="15622" width="7.7109375" style="1" customWidth="1"/>
    <col min="15623" max="15623" width="11" style="1" customWidth="1"/>
    <col min="15624" max="15624" width="7.7109375" style="1" customWidth="1"/>
    <col min="15625" max="15625" width="9.5703125" style="1" customWidth="1"/>
    <col min="15626" max="15626" width="7.7109375" style="1" customWidth="1"/>
    <col min="15627" max="15627" width="26" style="1" customWidth="1"/>
    <col min="15628" max="15632" width="2.7109375" style="1" customWidth="1"/>
    <col min="15633" max="15872" width="11.42578125" style="1"/>
    <col min="15873" max="15873" width="18.5703125" style="1" customWidth="1"/>
    <col min="15874" max="15874" width="7.7109375" style="1" customWidth="1"/>
    <col min="15875" max="15875" width="18.42578125" style="1" customWidth="1"/>
    <col min="15876" max="15877" width="6.7109375" style="1" customWidth="1"/>
    <col min="15878" max="15878" width="7.7109375" style="1" customWidth="1"/>
    <col min="15879" max="15879" width="11" style="1" customWidth="1"/>
    <col min="15880" max="15880" width="7.7109375" style="1" customWidth="1"/>
    <col min="15881" max="15881" width="9.5703125" style="1" customWidth="1"/>
    <col min="15882" max="15882" width="7.7109375" style="1" customWidth="1"/>
    <col min="15883" max="15883" width="26" style="1" customWidth="1"/>
    <col min="15884" max="15888" width="2.7109375" style="1" customWidth="1"/>
    <col min="15889" max="16128" width="11.42578125" style="1"/>
    <col min="16129" max="16129" width="18.5703125" style="1" customWidth="1"/>
    <col min="16130" max="16130" width="7.7109375" style="1" customWidth="1"/>
    <col min="16131" max="16131" width="18.42578125" style="1" customWidth="1"/>
    <col min="16132" max="16133" width="6.7109375" style="1" customWidth="1"/>
    <col min="16134" max="16134" width="7.7109375" style="1" customWidth="1"/>
    <col min="16135" max="16135" width="11" style="1" customWidth="1"/>
    <col min="16136" max="16136" width="7.7109375" style="1" customWidth="1"/>
    <col min="16137" max="16137" width="9.5703125" style="1" customWidth="1"/>
    <col min="16138" max="16138" width="7.7109375" style="1" customWidth="1"/>
    <col min="16139" max="16139" width="26" style="1" customWidth="1"/>
    <col min="16140" max="16144" width="2.7109375" style="1" customWidth="1"/>
    <col min="16145" max="16384" width="11.42578125" style="1"/>
  </cols>
  <sheetData>
    <row r="1" spans="1:11" ht="9.9499999999999993" customHeight="1" x14ac:dyDescent="0.25"/>
    <row r="2" spans="1:11" s="2" customFormat="1" ht="9.9499999999999993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2" customFormat="1" ht="9.9499999999999993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" customFormat="1" ht="9.9499999999999993" customHeight="1" x14ac:dyDescent="0.2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3" customFormat="1" ht="9.6" customHeight="1" x14ac:dyDescent="0.25">
      <c r="A5" s="51" t="s">
        <v>3</v>
      </c>
      <c r="B5" s="53" t="s">
        <v>4</v>
      </c>
      <c r="C5" s="54"/>
      <c r="D5" s="55" t="s">
        <v>5</v>
      </c>
      <c r="E5" s="55" t="s">
        <v>6</v>
      </c>
      <c r="F5" s="53" t="s">
        <v>7</v>
      </c>
      <c r="G5" s="54"/>
      <c r="H5" s="56" t="s">
        <v>8</v>
      </c>
      <c r="I5" s="57"/>
      <c r="J5" s="55" t="s">
        <v>9</v>
      </c>
      <c r="K5" s="55"/>
    </row>
    <row r="6" spans="1:11" s="3" customFormat="1" ht="9.6" customHeight="1" x14ac:dyDescent="0.25">
      <c r="A6" s="52"/>
      <c r="B6" s="4" t="s">
        <v>10</v>
      </c>
      <c r="C6" s="5" t="s">
        <v>11</v>
      </c>
      <c r="D6" s="55"/>
      <c r="E6" s="55"/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12</v>
      </c>
    </row>
    <row r="7" spans="1:11" ht="9.6" customHeight="1" x14ac:dyDescent="0.25">
      <c r="A7" s="6" t="s">
        <v>13</v>
      </c>
      <c r="B7" s="7">
        <v>12.707391304347825</v>
      </c>
      <c r="C7" s="8" t="str">
        <f>IF(B7="","SIN DATO",IF(B7&lt;=5,"SIN RIESGO",IF(B7&lt;=14,"BAJO",IF(B7&lt;=35,"MEDIO",IF(B7&lt;=80,"ALTO",IF(B7&lt;=100,"INVIABLE SANITARIAMENTE",IF(B7&gt;=100.1,"ERROR")))))))</f>
        <v>BAJO</v>
      </c>
      <c r="D7" s="9">
        <v>50</v>
      </c>
      <c r="E7" s="10">
        <v>20</v>
      </c>
      <c r="F7" s="10">
        <f>100-(D7+E7)</f>
        <v>30</v>
      </c>
      <c r="G7" s="11" t="str">
        <f>IF(F7="","SIN DATO",IF(F7&lt;=10,"SIN RIESGO",IF(F7&lt;=25,"BAJO",IF(F7&lt;=40,"MEDIO",IF(F7&lt;=70,"ALTO",IF(F7&lt;=100,"MUY ALTO"))))))</f>
        <v>MEDIO</v>
      </c>
      <c r="H7" s="10">
        <v>59</v>
      </c>
      <c r="I7" s="11" t="str">
        <f>IF(H7="","SIN DATO",IF(H7&lt;=10,"SIN RIESGO",IF(H7&lt;=24,"BAJO",IF(H7&lt;=40,"MEDIO",IF(H7&lt;=70,"ALTO",IF(H7&lt;=100,"MUY ALTO"))))))</f>
        <v>ALTO</v>
      </c>
      <c r="J7" s="10">
        <f>0.5*B7+0.2*F7+0.3*H7</f>
        <v>30.053695652173911</v>
      </c>
      <c r="K7" s="12" t="str">
        <f>IF(J7="","SIN DATO",IF(J7&lt;=10,"FAVORABLE",IF(J7&lt;=40,"FAVORABLE CON REQUERIMIENTOS",IF(J7&lt;=100,"DESFAVORABLE"))))</f>
        <v>FAVORABLE CON REQUERIMIENTOS</v>
      </c>
    </row>
    <row r="8" spans="1:11" ht="9" customHeight="1" x14ac:dyDescent="0.25">
      <c r="A8" s="6" t="s">
        <v>14</v>
      </c>
      <c r="B8" s="7">
        <v>8.7738888888888891</v>
      </c>
      <c r="C8" s="8" t="str">
        <f t="shared" ref="C8:C52" si="0">IF(B8="","SIN DATO",IF(B8&lt;=5,"SIN RIESGO",IF(B8&lt;=14,"BAJO",IF(B8&lt;=35,"MEDIO",IF(B8&lt;=80,"ALTO",IF(B8&lt;=100,"INVIABLE SANITARIAMENTE",IF(B8&gt;=100.1,"ERROR")))))))</f>
        <v>BAJO</v>
      </c>
      <c r="D8" s="13">
        <v>42</v>
      </c>
      <c r="E8" s="14">
        <v>20</v>
      </c>
      <c r="F8" s="14">
        <f>100-(D8+E8)</f>
        <v>38</v>
      </c>
      <c r="G8" s="11" t="str">
        <f t="shared" ref="G8:G52" si="1">IF(F8="","SIN DATO",IF(F8&lt;=10,"SIN RIESGO",IF(F8&lt;=25,"BAJO",IF(F8&lt;=40,"MEDIO",IF(F8&lt;=70,"ALTO",IF(F8&lt;=100,"MUY ALTO"))))))</f>
        <v>MEDIO</v>
      </c>
      <c r="H8" s="14">
        <v>39</v>
      </c>
      <c r="I8" s="11" t="str">
        <f t="shared" ref="I8:I52" si="2">IF(H8="","SIN DATO",IF(H8&lt;=10,"SIN RIESGO",IF(H8&lt;=24,"BAJO",IF(H8&lt;=40,"MEDIO",IF(H8&lt;=70,"ALTO",IF(H8&lt;=100,"MUY ALTO"))))))</f>
        <v>MEDIO</v>
      </c>
      <c r="J8" s="14">
        <f>0.5*B8+0.2*F8+0.3*H8</f>
        <v>23.686944444444443</v>
      </c>
      <c r="K8" s="12" t="str">
        <f t="shared" ref="K8:K52" si="3">IF(J8="","SIN DATO",IF(J8&lt;=10,"FAVORABLE",IF(J8&lt;=40,"FAVORABLE CON REQUERIMIENTOS",IF(J8&lt;=100,"DESFAVORABLE"))))</f>
        <v>FAVORABLE CON REQUERIMIENTOS</v>
      </c>
    </row>
    <row r="9" spans="1:11" ht="9.6" customHeight="1" x14ac:dyDescent="0.25">
      <c r="A9" s="6" t="s">
        <v>15</v>
      </c>
      <c r="B9" s="7">
        <v>10.50047619047619</v>
      </c>
      <c r="C9" s="8" t="str">
        <f t="shared" si="0"/>
        <v>BAJO</v>
      </c>
      <c r="D9" s="13">
        <v>45</v>
      </c>
      <c r="E9" s="14">
        <v>20</v>
      </c>
      <c r="F9" s="14">
        <f t="shared" ref="F9:F52" si="4">100-(D9+E9)</f>
        <v>35</v>
      </c>
      <c r="G9" s="11" t="str">
        <f t="shared" si="1"/>
        <v>MEDIO</v>
      </c>
      <c r="H9" s="14">
        <v>72</v>
      </c>
      <c r="I9" s="11" t="str">
        <f t="shared" si="2"/>
        <v>MUY ALTO</v>
      </c>
      <c r="J9" s="14">
        <f>0.5*B9+0.2*F9+0.3*H9</f>
        <v>33.850238095238097</v>
      </c>
      <c r="K9" s="12" t="str">
        <f t="shared" si="3"/>
        <v>FAVORABLE CON REQUERIMIENTOS</v>
      </c>
    </row>
    <row r="10" spans="1:11" ht="9.6" customHeight="1" x14ac:dyDescent="0.25">
      <c r="A10" s="6" t="s">
        <v>16</v>
      </c>
      <c r="B10" s="7">
        <v>5.9537931034482758</v>
      </c>
      <c r="C10" s="8" t="str">
        <f t="shared" si="0"/>
        <v>BAJO</v>
      </c>
      <c r="D10" s="13">
        <v>30</v>
      </c>
      <c r="E10" s="14">
        <v>20</v>
      </c>
      <c r="F10" s="14">
        <f t="shared" si="4"/>
        <v>50</v>
      </c>
      <c r="G10" s="11" t="str">
        <f t="shared" si="1"/>
        <v>ALTO</v>
      </c>
      <c r="H10" s="14">
        <v>28</v>
      </c>
      <c r="I10" s="11" t="str">
        <f t="shared" si="2"/>
        <v>MEDIO</v>
      </c>
      <c r="J10" s="14">
        <f t="shared" ref="J10:J52" si="5">0.5*B10+0.2*F10+0.3*H10</f>
        <v>21.376896551724137</v>
      </c>
      <c r="K10" s="12" t="str">
        <f t="shared" si="3"/>
        <v>FAVORABLE CON REQUERIMIENTOS</v>
      </c>
    </row>
    <row r="11" spans="1:11" ht="9.6" customHeight="1" x14ac:dyDescent="0.25">
      <c r="A11" s="15" t="s">
        <v>17</v>
      </c>
      <c r="B11" s="7">
        <v>2.0897619047619047</v>
      </c>
      <c r="C11" s="8" t="str">
        <f t="shared" si="0"/>
        <v>SIN RIESGO</v>
      </c>
      <c r="D11" s="13">
        <v>45</v>
      </c>
      <c r="E11" s="14">
        <v>20</v>
      </c>
      <c r="F11" s="14">
        <f t="shared" si="4"/>
        <v>35</v>
      </c>
      <c r="G11" s="11" t="str">
        <f t="shared" si="1"/>
        <v>MEDIO</v>
      </c>
      <c r="H11" s="14">
        <v>10</v>
      </c>
      <c r="I11" s="11" t="str">
        <f t="shared" si="2"/>
        <v>SIN RIESGO</v>
      </c>
      <c r="J11" s="14">
        <f t="shared" si="5"/>
        <v>11.044880952380952</v>
      </c>
      <c r="K11" s="12" t="str">
        <f t="shared" si="3"/>
        <v>FAVORABLE CON REQUERIMIENTOS</v>
      </c>
    </row>
    <row r="12" spans="1:11" ht="9.6" customHeight="1" x14ac:dyDescent="0.25">
      <c r="A12" s="15" t="s">
        <v>18</v>
      </c>
      <c r="B12" s="7">
        <v>58.01</v>
      </c>
      <c r="C12" s="8" t="str">
        <f t="shared" si="0"/>
        <v>ALTO</v>
      </c>
      <c r="D12" s="13">
        <v>30</v>
      </c>
      <c r="E12" s="14">
        <v>20</v>
      </c>
      <c r="F12" s="14">
        <f t="shared" si="4"/>
        <v>50</v>
      </c>
      <c r="G12" s="11" t="str">
        <f t="shared" si="1"/>
        <v>ALTO</v>
      </c>
      <c r="H12" s="14">
        <v>70</v>
      </c>
      <c r="I12" s="11" t="str">
        <f t="shared" si="2"/>
        <v>ALTO</v>
      </c>
      <c r="J12" s="14">
        <f t="shared" si="5"/>
        <v>60.004999999999995</v>
      </c>
      <c r="K12" s="12" t="str">
        <f t="shared" si="3"/>
        <v>DESFAVORABLE</v>
      </c>
    </row>
    <row r="13" spans="1:11" ht="9.6" customHeight="1" x14ac:dyDescent="0.25">
      <c r="A13" s="15" t="s">
        <v>19</v>
      </c>
      <c r="B13" s="7">
        <v>94.68692307692308</v>
      </c>
      <c r="C13" s="8" t="str">
        <f t="shared" si="0"/>
        <v>INVIABLE SANITARIAMENTE</v>
      </c>
      <c r="D13" s="13">
        <v>30</v>
      </c>
      <c r="E13" s="14">
        <v>20</v>
      </c>
      <c r="F13" s="14">
        <f t="shared" si="4"/>
        <v>50</v>
      </c>
      <c r="G13" s="11" t="str">
        <f t="shared" si="1"/>
        <v>ALTO</v>
      </c>
      <c r="H13" s="14">
        <v>74</v>
      </c>
      <c r="I13" s="11" t="str">
        <f t="shared" si="2"/>
        <v>MUY ALTO</v>
      </c>
      <c r="J13" s="14">
        <f t="shared" si="5"/>
        <v>79.543461538461543</v>
      </c>
      <c r="K13" s="12" t="str">
        <f t="shared" si="3"/>
        <v>DESFAVORABLE</v>
      </c>
    </row>
    <row r="14" spans="1:11" ht="9.6" customHeight="1" x14ac:dyDescent="0.25">
      <c r="A14" s="15" t="s">
        <v>20</v>
      </c>
      <c r="B14" s="7">
        <v>4.0750000000000002</v>
      </c>
      <c r="C14" s="8" t="str">
        <f t="shared" si="0"/>
        <v>SIN RIESGO</v>
      </c>
      <c r="D14" s="13">
        <v>45</v>
      </c>
      <c r="E14" s="14">
        <v>20</v>
      </c>
      <c r="F14" s="14">
        <f t="shared" si="4"/>
        <v>35</v>
      </c>
      <c r="G14" s="11" t="str">
        <f t="shared" si="1"/>
        <v>MEDIO</v>
      </c>
      <c r="H14" s="14">
        <v>12</v>
      </c>
      <c r="I14" s="11" t="str">
        <f t="shared" si="2"/>
        <v>BAJO</v>
      </c>
      <c r="J14" s="14">
        <f t="shared" si="5"/>
        <v>12.637499999999999</v>
      </c>
      <c r="K14" s="12" t="str">
        <f t="shared" si="3"/>
        <v>FAVORABLE CON REQUERIMIENTOS</v>
      </c>
    </row>
    <row r="15" spans="1:11" ht="9.6" customHeight="1" x14ac:dyDescent="0.25">
      <c r="A15" s="15" t="s">
        <v>21</v>
      </c>
      <c r="B15" s="7">
        <v>0</v>
      </c>
      <c r="C15" s="8" t="str">
        <f t="shared" si="0"/>
        <v>SIN RIESGO</v>
      </c>
      <c r="D15" s="13">
        <v>30</v>
      </c>
      <c r="E15" s="14">
        <v>20</v>
      </c>
      <c r="F15" s="14">
        <f t="shared" si="4"/>
        <v>50</v>
      </c>
      <c r="G15" s="11" t="str">
        <f t="shared" si="1"/>
        <v>ALTO</v>
      </c>
      <c r="H15" s="14">
        <v>77</v>
      </c>
      <c r="I15" s="11" t="str">
        <f t="shared" si="2"/>
        <v>MUY ALTO</v>
      </c>
      <c r="J15" s="14">
        <f t="shared" si="5"/>
        <v>33.099999999999994</v>
      </c>
      <c r="K15" s="12" t="str">
        <f t="shared" si="3"/>
        <v>FAVORABLE CON REQUERIMIENTOS</v>
      </c>
    </row>
    <row r="16" spans="1:11" ht="9.6" customHeight="1" x14ac:dyDescent="0.25">
      <c r="A16" s="15" t="s">
        <v>22</v>
      </c>
      <c r="B16" s="16">
        <v>7.6923076923076925</v>
      </c>
      <c r="C16" s="8" t="str">
        <f t="shared" si="0"/>
        <v>BAJO</v>
      </c>
      <c r="D16" s="17">
        <v>45</v>
      </c>
      <c r="E16" s="18">
        <v>20</v>
      </c>
      <c r="F16" s="18">
        <f t="shared" si="4"/>
        <v>35</v>
      </c>
      <c r="G16" s="11" t="str">
        <f t="shared" si="1"/>
        <v>MEDIO</v>
      </c>
      <c r="H16" s="18">
        <v>5</v>
      </c>
      <c r="I16" s="11" t="str">
        <f t="shared" si="2"/>
        <v>SIN RIESGO</v>
      </c>
      <c r="J16" s="18">
        <f t="shared" si="5"/>
        <v>12.346153846153847</v>
      </c>
      <c r="K16" s="12" t="str">
        <f t="shared" si="3"/>
        <v>FAVORABLE CON REQUERIMIENTOS</v>
      </c>
    </row>
    <row r="17" spans="1:21" ht="9.6" customHeight="1" x14ac:dyDescent="0.25">
      <c r="A17" s="15" t="s">
        <v>23</v>
      </c>
      <c r="B17" s="7">
        <v>40.248888888888892</v>
      </c>
      <c r="C17" s="8" t="str">
        <f t="shared" si="0"/>
        <v>ALTO</v>
      </c>
      <c r="D17" s="13">
        <v>40</v>
      </c>
      <c r="E17" s="14">
        <v>10</v>
      </c>
      <c r="F17" s="14">
        <f t="shared" si="4"/>
        <v>50</v>
      </c>
      <c r="G17" s="11" t="str">
        <f t="shared" si="1"/>
        <v>ALTO</v>
      </c>
      <c r="H17" s="14">
        <v>68</v>
      </c>
      <c r="I17" s="11" t="str">
        <f t="shared" si="2"/>
        <v>ALTO</v>
      </c>
      <c r="J17" s="14">
        <f t="shared" si="5"/>
        <v>50.524444444444441</v>
      </c>
      <c r="K17" s="12" t="str">
        <f t="shared" si="3"/>
        <v>DESFAVORABLE</v>
      </c>
    </row>
    <row r="18" spans="1:21" ht="9.6" customHeight="1" x14ac:dyDescent="0.25">
      <c r="A18" s="15" t="s">
        <v>24</v>
      </c>
      <c r="B18" s="7">
        <v>20.091111111111111</v>
      </c>
      <c r="C18" s="8" t="str">
        <f t="shared" si="0"/>
        <v>MEDIO</v>
      </c>
      <c r="D18" s="13">
        <v>45</v>
      </c>
      <c r="E18" s="14">
        <v>20</v>
      </c>
      <c r="F18" s="14">
        <f t="shared" si="4"/>
        <v>35</v>
      </c>
      <c r="G18" s="11" t="str">
        <f t="shared" si="1"/>
        <v>MEDIO</v>
      </c>
      <c r="H18" s="14">
        <v>80</v>
      </c>
      <c r="I18" s="11" t="str">
        <f t="shared" si="2"/>
        <v>MUY ALTO</v>
      </c>
      <c r="J18" s="14">
        <f t="shared" si="5"/>
        <v>41.045555555555552</v>
      </c>
      <c r="K18" s="12" t="str">
        <f t="shared" si="3"/>
        <v>DESFAVORABLE</v>
      </c>
    </row>
    <row r="19" spans="1:21" ht="9.6" customHeight="1" x14ac:dyDescent="0.25">
      <c r="A19" s="15" t="s">
        <v>25</v>
      </c>
      <c r="B19" s="7">
        <v>13.883333333333333</v>
      </c>
      <c r="C19" s="8" t="str">
        <f t="shared" si="0"/>
        <v>BAJO</v>
      </c>
      <c r="D19" s="13">
        <v>30</v>
      </c>
      <c r="E19" s="14">
        <v>20</v>
      </c>
      <c r="F19" s="14">
        <f t="shared" si="4"/>
        <v>50</v>
      </c>
      <c r="G19" s="11" t="str">
        <f t="shared" si="1"/>
        <v>ALTO</v>
      </c>
      <c r="H19" s="14">
        <v>71</v>
      </c>
      <c r="I19" s="11" t="str">
        <f t="shared" si="2"/>
        <v>MUY ALTO</v>
      </c>
      <c r="J19" s="14">
        <f t="shared" si="5"/>
        <v>38.241666666666667</v>
      </c>
      <c r="K19" s="12" t="str">
        <f t="shared" si="3"/>
        <v>FAVORABLE CON REQUERIMIENTOS</v>
      </c>
    </row>
    <row r="20" spans="1:21" ht="9.6" customHeight="1" x14ac:dyDescent="0.25">
      <c r="A20" s="15" t="s">
        <v>26</v>
      </c>
      <c r="B20" s="7">
        <v>5.2746666666666666</v>
      </c>
      <c r="C20" s="8" t="str">
        <f t="shared" si="0"/>
        <v>BAJO</v>
      </c>
      <c r="D20" s="13">
        <v>30</v>
      </c>
      <c r="E20" s="14">
        <v>20</v>
      </c>
      <c r="F20" s="14">
        <f t="shared" si="4"/>
        <v>50</v>
      </c>
      <c r="G20" s="11" t="str">
        <f t="shared" si="1"/>
        <v>ALTO</v>
      </c>
      <c r="H20" s="14">
        <v>45</v>
      </c>
      <c r="I20" s="11" t="str">
        <f t="shared" si="2"/>
        <v>ALTO</v>
      </c>
      <c r="J20" s="14">
        <f t="shared" si="5"/>
        <v>26.137333333333334</v>
      </c>
      <c r="K20" s="12" t="str">
        <f t="shared" si="3"/>
        <v>FAVORABLE CON REQUERIMIENTOS</v>
      </c>
    </row>
    <row r="21" spans="1:21" ht="9.6" customHeight="1" x14ac:dyDescent="0.25">
      <c r="A21" s="15" t="s">
        <v>27</v>
      </c>
      <c r="B21" s="7">
        <v>1.3121428571428571</v>
      </c>
      <c r="C21" s="8" t="str">
        <f t="shared" si="0"/>
        <v>SIN RIESGO</v>
      </c>
      <c r="D21" s="13">
        <v>45</v>
      </c>
      <c r="E21" s="14">
        <v>20</v>
      </c>
      <c r="F21" s="14">
        <f t="shared" si="4"/>
        <v>35</v>
      </c>
      <c r="G21" s="11" t="str">
        <f t="shared" si="1"/>
        <v>MEDIO</v>
      </c>
      <c r="H21" s="14">
        <v>1</v>
      </c>
      <c r="I21" s="11" t="str">
        <f t="shared" si="2"/>
        <v>SIN RIESGO</v>
      </c>
      <c r="J21" s="14">
        <f t="shared" si="5"/>
        <v>7.9560714285714287</v>
      </c>
      <c r="K21" s="12" t="str">
        <f t="shared" si="3"/>
        <v>FAVORABLE</v>
      </c>
    </row>
    <row r="22" spans="1:21" ht="9.6" customHeight="1" x14ac:dyDescent="0.25">
      <c r="A22" s="15" t="s">
        <v>28</v>
      </c>
      <c r="B22" s="7">
        <v>0</v>
      </c>
      <c r="C22" s="8" t="str">
        <f t="shared" si="0"/>
        <v>SIN RIESGO</v>
      </c>
      <c r="D22" s="13">
        <v>40</v>
      </c>
      <c r="E22" s="14">
        <v>20</v>
      </c>
      <c r="F22" s="14">
        <f t="shared" si="4"/>
        <v>40</v>
      </c>
      <c r="G22" s="11" t="str">
        <f t="shared" si="1"/>
        <v>MEDIO</v>
      </c>
      <c r="H22" s="14">
        <v>28</v>
      </c>
      <c r="I22" s="11" t="str">
        <f t="shared" si="2"/>
        <v>MEDIO</v>
      </c>
      <c r="J22" s="14">
        <f t="shared" si="5"/>
        <v>16.399999999999999</v>
      </c>
      <c r="K22" s="12" t="str">
        <f t="shared" si="3"/>
        <v>FAVORABLE CON REQUERIMIENTOS</v>
      </c>
    </row>
    <row r="23" spans="1:21" ht="9.6" customHeight="1" x14ac:dyDescent="0.25">
      <c r="A23" s="15" t="s">
        <v>29</v>
      </c>
      <c r="B23" s="7">
        <v>12.124999999999998</v>
      </c>
      <c r="C23" s="8" t="str">
        <f t="shared" si="0"/>
        <v>BAJO</v>
      </c>
      <c r="D23" s="13">
        <v>45</v>
      </c>
      <c r="E23" s="14">
        <v>20</v>
      </c>
      <c r="F23" s="14">
        <f t="shared" si="4"/>
        <v>35</v>
      </c>
      <c r="G23" s="11" t="str">
        <f t="shared" si="1"/>
        <v>MEDIO</v>
      </c>
      <c r="H23" s="14">
        <v>26</v>
      </c>
      <c r="I23" s="11" t="str">
        <f t="shared" si="2"/>
        <v>MEDIO</v>
      </c>
      <c r="J23" s="14">
        <f t="shared" si="5"/>
        <v>20.862500000000001</v>
      </c>
      <c r="K23" s="12" t="str">
        <f t="shared" si="3"/>
        <v>FAVORABLE CON REQUERIMIENTOS</v>
      </c>
    </row>
    <row r="24" spans="1:21" ht="9.6" customHeight="1" x14ac:dyDescent="0.25">
      <c r="A24" s="15" t="s">
        <v>30</v>
      </c>
      <c r="B24" s="7">
        <v>16.547272727272727</v>
      </c>
      <c r="C24" s="8" t="str">
        <f t="shared" si="0"/>
        <v>MEDIO</v>
      </c>
      <c r="D24" s="13">
        <v>45</v>
      </c>
      <c r="E24" s="14">
        <v>20</v>
      </c>
      <c r="F24" s="14">
        <f t="shared" si="4"/>
        <v>35</v>
      </c>
      <c r="G24" s="11" t="str">
        <f t="shared" si="1"/>
        <v>MEDIO</v>
      </c>
      <c r="H24" s="14">
        <v>2</v>
      </c>
      <c r="I24" s="11" t="str">
        <f t="shared" si="2"/>
        <v>SIN RIESGO</v>
      </c>
      <c r="J24" s="14">
        <f t="shared" si="5"/>
        <v>15.873636363636363</v>
      </c>
      <c r="K24" s="12" t="str">
        <f t="shared" si="3"/>
        <v>FAVORABLE CON REQUERIMIENTOS</v>
      </c>
    </row>
    <row r="25" spans="1:21" ht="9.6" customHeight="1" x14ac:dyDescent="0.25">
      <c r="A25" s="15" t="s">
        <v>31</v>
      </c>
      <c r="B25" s="16">
        <v>5.5014285714285718</v>
      </c>
      <c r="C25" s="8" t="str">
        <f t="shared" si="0"/>
        <v>BAJO</v>
      </c>
      <c r="D25" s="17">
        <v>80</v>
      </c>
      <c r="E25" s="18">
        <v>20</v>
      </c>
      <c r="F25" s="18">
        <f t="shared" si="4"/>
        <v>0</v>
      </c>
      <c r="G25" s="11" t="str">
        <f t="shared" si="1"/>
        <v>SIN RIESGO</v>
      </c>
      <c r="H25" s="18">
        <v>8</v>
      </c>
      <c r="I25" s="11" t="str">
        <f t="shared" si="2"/>
        <v>SIN RIESGO</v>
      </c>
      <c r="J25" s="18">
        <f t="shared" si="5"/>
        <v>5.1507142857142858</v>
      </c>
      <c r="K25" s="12" t="str">
        <f t="shared" si="3"/>
        <v>FAVORABLE</v>
      </c>
    </row>
    <row r="26" spans="1:21" ht="9.6" customHeight="1" x14ac:dyDescent="0.25">
      <c r="A26" s="15" t="s">
        <v>32</v>
      </c>
      <c r="B26" s="7">
        <v>5.1622222222222218</v>
      </c>
      <c r="C26" s="8" t="str">
        <f t="shared" si="0"/>
        <v>BAJO</v>
      </c>
      <c r="D26" s="13">
        <v>45</v>
      </c>
      <c r="E26" s="14">
        <v>20</v>
      </c>
      <c r="F26" s="14">
        <f t="shared" si="4"/>
        <v>35</v>
      </c>
      <c r="G26" s="11" t="str">
        <f t="shared" si="1"/>
        <v>MEDIO</v>
      </c>
      <c r="H26" s="14">
        <v>33</v>
      </c>
      <c r="I26" s="11" t="str">
        <f t="shared" si="2"/>
        <v>MEDIO</v>
      </c>
      <c r="J26" s="14">
        <f t="shared" si="5"/>
        <v>19.481111111111112</v>
      </c>
      <c r="K26" s="12" t="str">
        <f t="shared" si="3"/>
        <v>FAVORABLE CON REQUERIMIENTOS</v>
      </c>
    </row>
    <row r="27" spans="1:21" ht="9.6" customHeight="1" x14ac:dyDescent="0.25">
      <c r="A27" s="15" t="s">
        <v>33</v>
      </c>
      <c r="B27" s="7">
        <v>6.7550000000000008</v>
      </c>
      <c r="C27" s="8" t="str">
        <f t="shared" si="0"/>
        <v>BAJO</v>
      </c>
      <c r="D27" s="13">
        <v>45</v>
      </c>
      <c r="E27" s="14">
        <v>20</v>
      </c>
      <c r="F27" s="14">
        <f t="shared" si="4"/>
        <v>35</v>
      </c>
      <c r="G27" s="11" t="str">
        <f t="shared" si="1"/>
        <v>MEDIO</v>
      </c>
      <c r="H27" s="14">
        <v>34</v>
      </c>
      <c r="I27" s="11" t="str">
        <f t="shared" si="2"/>
        <v>MEDIO</v>
      </c>
      <c r="J27" s="14">
        <f t="shared" si="5"/>
        <v>20.577500000000001</v>
      </c>
      <c r="K27" s="12" t="str">
        <f t="shared" si="3"/>
        <v>FAVORABLE CON REQUERIMIENTOS</v>
      </c>
    </row>
    <row r="28" spans="1:21" ht="9.6" customHeight="1" x14ac:dyDescent="0.25">
      <c r="A28" s="15" t="s">
        <v>34</v>
      </c>
      <c r="B28" s="7">
        <v>5.6000000000000005</v>
      </c>
      <c r="C28" s="8" t="str">
        <f t="shared" si="0"/>
        <v>BAJO</v>
      </c>
      <c r="D28" s="13">
        <v>45</v>
      </c>
      <c r="E28" s="14">
        <v>20</v>
      </c>
      <c r="F28" s="14">
        <f t="shared" si="4"/>
        <v>35</v>
      </c>
      <c r="G28" s="11" t="str">
        <f t="shared" si="1"/>
        <v>MEDIO</v>
      </c>
      <c r="H28" s="14">
        <v>19</v>
      </c>
      <c r="I28" s="11" t="str">
        <f t="shared" si="2"/>
        <v>BAJO</v>
      </c>
      <c r="J28" s="14">
        <f t="shared" si="5"/>
        <v>15.5</v>
      </c>
      <c r="K28" s="12" t="str">
        <f t="shared" si="3"/>
        <v>FAVORABLE CON REQUERIMIENTOS</v>
      </c>
    </row>
    <row r="29" spans="1:21" ht="9.6" customHeight="1" x14ac:dyDescent="0.25">
      <c r="A29" s="15" t="s">
        <v>35</v>
      </c>
      <c r="B29" s="7">
        <v>8.5680000000000014</v>
      </c>
      <c r="C29" s="8" t="str">
        <f t="shared" si="0"/>
        <v>BAJO</v>
      </c>
      <c r="D29" s="13">
        <v>45</v>
      </c>
      <c r="E29" s="14">
        <v>20</v>
      </c>
      <c r="F29" s="14">
        <f t="shared" si="4"/>
        <v>35</v>
      </c>
      <c r="G29" s="11" t="str">
        <f t="shared" si="1"/>
        <v>MEDIO</v>
      </c>
      <c r="H29" s="14">
        <v>27</v>
      </c>
      <c r="I29" s="11" t="str">
        <f t="shared" si="2"/>
        <v>MEDIO</v>
      </c>
      <c r="J29" s="14">
        <f t="shared" si="5"/>
        <v>19.384</v>
      </c>
      <c r="K29" s="12" t="str">
        <f t="shared" si="3"/>
        <v>FAVORABLE CON REQUERIMIENTOS</v>
      </c>
    </row>
    <row r="30" spans="1:21" ht="9.6" customHeight="1" x14ac:dyDescent="0.25">
      <c r="A30" s="15" t="s">
        <v>36</v>
      </c>
      <c r="B30" s="7">
        <v>1.6280000000000001</v>
      </c>
      <c r="C30" s="8" t="str">
        <f t="shared" si="0"/>
        <v>SIN RIESGO</v>
      </c>
      <c r="D30" s="13">
        <v>80</v>
      </c>
      <c r="E30" s="14">
        <v>20</v>
      </c>
      <c r="F30" s="14">
        <f t="shared" si="4"/>
        <v>0</v>
      </c>
      <c r="G30" s="11" t="str">
        <f t="shared" si="1"/>
        <v>SIN RIESGO</v>
      </c>
      <c r="H30" s="14">
        <v>3</v>
      </c>
      <c r="I30" s="11" t="str">
        <f t="shared" si="2"/>
        <v>SIN RIESGO</v>
      </c>
      <c r="J30" s="14">
        <f t="shared" si="5"/>
        <v>1.714</v>
      </c>
      <c r="K30" s="12" t="str">
        <f t="shared" si="3"/>
        <v>FAVORABLE</v>
      </c>
    </row>
    <row r="31" spans="1:21" ht="9.6" customHeight="1" x14ac:dyDescent="0.25">
      <c r="A31" s="15" t="s">
        <v>37</v>
      </c>
      <c r="B31" s="7">
        <v>2.7814285714285716</v>
      </c>
      <c r="C31" s="8" t="str">
        <f t="shared" si="0"/>
        <v>SIN RIESGO</v>
      </c>
      <c r="D31" s="13">
        <v>45</v>
      </c>
      <c r="E31" s="14">
        <v>20</v>
      </c>
      <c r="F31" s="14">
        <f t="shared" si="4"/>
        <v>35</v>
      </c>
      <c r="G31" s="11" t="str">
        <f t="shared" si="1"/>
        <v>MEDIO</v>
      </c>
      <c r="H31" s="14">
        <v>2</v>
      </c>
      <c r="I31" s="11" t="str">
        <f t="shared" si="2"/>
        <v>SIN RIESGO</v>
      </c>
      <c r="J31" s="14">
        <f t="shared" si="5"/>
        <v>8.9907142857142848</v>
      </c>
      <c r="K31" s="12" t="str">
        <f t="shared" si="3"/>
        <v>FAVORABLE</v>
      </c>
      <c r="U31" s="1">
        <v>2017</v>
      </c>
    </row>
    <row r="32" spans="1:21" ht="9.6" customHeight="1" x14ac:dyDescent="0.25">
      <c r="A32" s="15" t="s">
        <v>38</v>
      </c>
      <c r="B32" s="7">
        <v>1.6041935483870964</v>
      </c>
      <c r="C32" s="8" t="str">
        <f t="shared" si="0"/>
        <v>SIN RIESGO</v>
      </c>
      <c r="D32" s="13">
        <v>45</v>
      </c>
      <c r="E32" s="14">
        <v>20</v>
      </c>
      <c r="F32" s="14">
        <f t="shared" si="4"/>
        <v>35</v>
      </c>
      <c r="G32" s="11" t="str">
        <f t="shared" si="1"/>
        <v>MEDIO</v>
      </c>
      <c r="H32" s="14">
        <v>16</v>
      </c>
      <c r="I32" s="11" t="str">
        <f t="shared" si="2"/>
        <v>BAJO</v>
      </c>
      <c r="J32" s="14">
        <f t="shared" si="5"/>
        <v>12.602096774193548</v>
      </c>
      <c r="K32" s="12" t="str">
        <f t="shared" si="3"/>
        <v>FAVORABLE CON REQUERIMIENTOS</v>
      </c>
    </row>
    <row r="33" spans="1:11" ht="9.6" customHeight="1" x14ac:dyDescent="0.25">
      <c r="A33" s="15" t="s">
        <v>39</v>
      </c>
      <c r="B33" s="16">
        <v>4.9209523809523814</v>
      </c>
      <c r="C33" s="8" t="str">
        <f t="shared" si="0"/>
        <v>SIN RIESGO</v>
      </c>
      <c r="D33" s="17">
        <v>45</v>
      </c>
      <c r="E33" s="18">
        <v>20</v>
      </c>
      <c r="F33" s="18">
        <f t="shared" si="4"/>
        <v>35</v>
      </c>
      <c r="G33" s="11" t="str">
        <f t="shared" si="1"/>
        <v>MEDIO</v>
      </c>
      <c r="H33" s="18">
        <v>81</v>
      </c>
      <c r="I33" s="11" t="str">
        <f t="shared" si="2"/>
        <v>MUY ALTO</v>
      </c>
      <c r="J33" s="18">
        <f t="shared" si="5"/>
        <v>33.76047619047619</v>
      </c>
      <c r="K33" s="12" t="str">
        <f t="shared" si="3"/>
        <v>FAVORABLE CON REQUERIMIENTOS</v>
      </c>
    </row>
    <row r="34" spans="1:11" ht="9.6" customHeight="1" x14ac:dyDescent="0.25">
      <c r="A34" s="15" t="s">
        <v>40</v>
      </c>
      <c r="B34" s="7">
        <v>24.490833333333331</v>
      </c>
      <c r="C34" s="8" t="str">
        <f t="shared" si="0"/>
        <v>MEDIO</v>
      </c>
      <c r="D34" s="13">
        <v>45</v>
      </c>
      <c r="E34" s="14">
        <v>20</v>
      </c>
      <c r="F34" s="14">
        <f t="shared" si="4"/>
        <v>35</v>
      </c>
      <c r="G34" s="11" t="str">
        <f t="shared" si="1"/>
        <v>MEDIO</v>
      </c>
      <c r="H34" s="14">
        <v>36</v>
      </c>
      <c r="I34" s="11" t="str">
        <f t="shared" si="2"/>
        <v>MEDIO</v>
      </c>
      <c r="J34" s="14">
        <f t="shared" si="5"/>
        <v>30.045416666666661</v>
      </c>
      <c r="K34" s="12" t="str">
        <f t="shared" si="3"/>
        <v>FAVORABLE CON REQUERIMIENTOS</v>
      </c>
    </row>
    <row r="35" spans="1:11" ht="9.6" customHeight="1" x14ac:dyDescent="0.25">
      <c r="A35" s="15" t="s">
        <v>41</v>
      </c>
      <c r="B35" s="7">
        <v>7.3433333333333337</v>
      </c>
      <c r="C35" s="8" t="str">
        <f t="shared" si="0"/>
        <v>BAJO</v>
      </c>
      <c r="D35" s="13">
        <v>45</v>
      </c>
      <c r="E35" s="14">
        <v>20</v>
      </c>
      <c r="F35" s="14">
        <f t="shared" si="4"/>
        <v>35</v>
      </c>
      <c r="G35" s="11" t="str">
        <f t="shared" si="1"/>
        <v>MEDIO</v>
      </c>
      <c r="H35" s="14">
        <v>21</v>
      </c>
      <c r="I35" s="11" t="str">
        <f t="shared" si="2"/>
        <v>BAJO</v>
      </c>
      <c r="J35" s="14">
        <f t="shared" si="5"/>
        <v>16.971666666666668</v>
      </c>
      <c r="K35" s="12" t="str">
        <f t="shared" si="3"/>
        <v>FAVORABLE CON REQUERIMIENTOS</v>
      </c>
    </row>
    <row r="36" spans="1:11" ht="9.6" customHeight="1" x14ac:dyDescent="0.25">
      <c r="A36" s="15" t="s">
        <v>42</v>
      </c>
      <c r="B36" s="7">
        <v>35.573333333333331</v>
      </c>
      <c r="C36" s="8" t="str">
        <f t="shared" si="0"/>
        <v>ALTO</v>
      </c>
      <c r="D36" s="13">
        <v>45</v>
      </c>
      <c r="E36" s="14">
        <v>20</v>
      </c>
      <c r="F36" s="14">
        <f t="shared" si="4"/>
        <v>35</v>
      </c>
      <c r="G36" s="11" t="str">
        <f t="shared" si="1"/>
        <v>MEDIO</v>
      </c>
      <c r="H36" s="14">
        <v>36</v>
      </c>
      <c r="I36" s="11" t="str">
        <f t="shared" si="2"/>
        <v>MEDIO</v>
      </c>
      <c r="J36" s="14">
        <f t="shared" si="5"/>
        <v>35.586666666666666</v>
      </c>
      <c r="K36" s="12" t="str">
        <f t="shared" si="3"/>
        <v>FAVORABLE CON REQUERIMIENTOS</v>
      </c>
    </row>
    <row r="37" spans="1:11" ht="9.6" customHeight="1" x14ac:dyDescent="0.25">
      <c r="A37" s="15" t="s">
        <v>43</v>
      </c>
      <c r="B37" s="7">
        <v>69.744444444444454</v>
      </c>
      <c r="C37" s="8" t="str">
        <f t="shared" si="0"/>
        <v>ALTO</v>
      </c>
      <c r="D37" s="13">
        <v>80</v>
      </c>
      <c r="E37" s="14">
        <v>20</v>
      </c>
      <c r="F37" s="14">
        <f t="shared" si="4"/>
        <v>0</v>
      </c>
      <c r="G37" s="11" t="str">
        <f t="shared" si="1"/>
        <v>SIN RIESGO</v>
      </c>
      <c r="H37" s="14">
        <v>15</v>
      </c>
      <c r="I37" s="11" t="str">
        <f t="shared" si="2"/>
        <v>BAJO</v>
      </c>
      <c r="J37" s="14">
        <f t="shared" si="5"/>
        <v>39.372222222222227</v>
      </c>
      <c r="K37" s="12" t="str">
        <f t="shared" si="3"/>
        <v>FAVORABLE CON REQUERIMIENTOS</v>
      </c>
    </row>
    <row r="38" spans="1:11" ht="9.6" customHeight="1" x14ac:dyDescent="0.25">
      <c r="A38" s="15" t="s">
        <v>44</v>
      </c>
      <c r="B38" s="7">
        <v>90.86666666666666</v>
      </c>
      <c r="C38" s="8" t="str">
        <f t="shared" si="0"/>
        <v>INVIABLE SANITARIAMENTE</v>
      </c>
      <c r="D38" s="13">
        <v>0</v>
      </c>
      <c r="E38" s="14">
        <v>20</v>
      </c>
      <c r="F38" s="14">
        <f t="shared" si="4"/>
        <v>80</v>
      </c>
      <c r="G38" s="11" t="str">
        <f t="shared" si="1"/>
        <v>MUY ALTO</v>
      </c>
      <c r="H38" s="14">
        <v>100</v>
      </c>
      <c r="I38" s="11" t="str">
        <f t="shared" si="2"/>
        <v>MUY ALTO</v>
      </c>
      <c r="J38" s="14">
        <f t="shared" si="5"/>
        <v>91.433333333333337</v>
      </c>
      <c r="K38" s="12" t="str">
        <f t="shared" si="3"/>
        <v>DESFAVORABLE</v>
      </c>
    </row>
    <row r="39" spans="1:11" ht="9.6" customHeight="1" x14ac:dyDescent="0.25">
      <c r="A39" s="15" t="s">
        <v>45</v>
      </c>
      <c r="B39" s="7">
        <v>75.560555555555567</v>
      </c>
      <c r="C39" s="8" t="str">
        <f t="shared" si="0"/>
        <v>ALTO</v>
      </c>
      <c r="D39" s="13">
        <v>30</v>
      </c>
      <c r="E39" s="14">
        <v>20</v>
      </c>
      <c r="F39" s="14">
        <f t="shared" si="4"/>
        <v>50</v>
      </c>
      <c r="G39" s="11" t="str">
        <f t="shared" si="1"/>
        <v>ALTO</v>
      </c>
      <c r="H39" s="14">
        <v>75</v>
      </c>
      <c r="I39" s="11" t="str">
        <f t="shared" si="2"/>
        <v>MUY ALTO</v>
      </c>
      <c r="J39" s="14">
        <f t="shared" si="5"/>
        <v>70.280277777777783</v>
      </c>
      <c r="K39" s="12" t="str">
        <f t="shared" si="3"/>
        <v>DESFAVORABLE</v>
      </c>
    </row>
    <row r="40" spans="1:11" ht="9.6" customHeight="1" x14ac:dyDescent="0.25">
      <c r="A40" s="15" t="s">
        <v>46</v>
      </c>
      <c r="B40" s="16">
        <v>0.71900000000000008</v>
      </c>
      <c r="C40" s="8" t="str">
        <f t="shared" si="0"/>
        <v>SIN RIESGO</v>
      </c>
      <c r="D40" s="17">
        <v>45</v>
      </c>
      <c r="E40" s="18">
        <v>20</v>
      </c>
      <c r="F40" s="18">
        <f t="shared" si="4"/>
        <v>35</v>
      </c>
      <c r="G40" s="11" t="str">
        <f t="shared" si="1"/>
        <v>MEDIO</v>
      </c>
      <c r="H40" s="18">
        <v>2</v>
      </c>
      <c r="I40" s="11" t="str">
        <f t="shared" si="2"/>
        <v>SIN RIESGO</v>
      </c>
      <c r="J40" s="18">
        <f t="shared" si="5"/>
        <v>7.9594999999999994</v>
      </c>
      <c r="K40" s="12" t="str">
        <f t="shared" si="3"/>
        <v>FAVORABLE</v>
      </c>
    </row>
    <row r="41" spans="1:11" ht="9.6" customHeight="1" x14ac:dyDescent="0.25">
      <c r="A41" s="15" t="s">
        <v>47</v>
      </c>
      <c r="B41" s="16">
        <v>16.397500000000001</v>
      </c>
      <c r="C41" s="8" t="str">
        <f t="shared" si="0"/>
        <v>MEDIO</v>
      </c>
      <c r="D41" s="17">
        <v>30</v>
      </c>
      <c r="E41" s="18">
        <v>20</v>
      </c>
      <c r="F41" s="18">
        <f t="shared" si="4"/>
        <v>50</v>
      </c>
      <c r="G41" s="11" t="str">
        <f t="shared" si="1"/>
        <v>ALTO</v>
      </c>
      <c r="H41" s="18">
        <v>48</v>
      </c>
      <c r="I41" s="11" t="str">
        <f t="shared" si="2"/>
        <v>ALTO</v>
      </c>
      <c r="J41" s="18">
        <f t="shared" si="5"/>
        <v>32.598749999999995</v>
      </c>
      <c r="K41" s="12" t="str">
        <f t="shared" si="3"/>
        <v>FAVORABLE CON REQUERIMIENTOS</v>
      </c>
    </row>
    <row r="42" spans="1:11" ht="9.6" customHeight="1" x14ac:dyDescent="0.25">
      <c r="A42" s="15" t="s">
        <v>48</v>
      </c>
      <c r="B42" s="7">
        <v>87.25500000000001</v>
      </c>
      <c r="C42" s="8" t="str">
        <f t="shared" si="0"/>
        <v>INVIABLE SANITARIAMENTE</v>
      </c>
      <c r="D42" s="13">
        <v>0</v>
      </c>
      <c r="E42" s="14">
        <v>20</v>
      </c>
      <c r="F42" s="14">
        <f t="shared" si="4"/>
        <v>80</v>
      </c>
      <c r="G42" s="11" t="str">
        <f t="shared" si="1"/>
        <v>MUY ALTO</v>
      </c>
      <c r="H42" s="14">
        <v>100</v>
      </c>
      <c r="I42" s="11" t="str">
        <f t="shared" si="2"/>
        <v>MUY ALTO</v>
      </c>
      <c r="J42" s="14">
        <f t="shared" si="5"/>
        <v>89.627499999999998</v>
      </c>
      <c r="K42" s="12" t="str">
        <f t="shared" si="3"/>
        <v>DESFAVORABLE</v>
      </c>
    </row>
    <row r="43" spans="1:11" ht="9.6" customHeight="1" x14ac:dyDescent="0.25">
      <c r="A43" s="15" t="s">
        <v>49</v>
      </c>
      <c r="B43" s="7">
        <v>1.3566666666666665</v>
      </c>
      <c r="C43" s="8" t="str">
        <f t="shared" si="0"/>
        <v>SIN RIESGO</v>
      </c>
      <c r="D43" s="13">
        <v>40</v>
      </c>
      <c r="E43" s="14">
        <v>20</v>
      </c>
      <c r="F43" s="14">
        <f t="shared" si="4"/>
        <v>40</v>
      </c>
      <c r="G43" s="11" t="str">
        <f t="shared" si="1"/>
        <v>MEDIO</v>
      </c>
      <c r="H43" s="14">
        <v>42</v>
      </c>
      <c r="I43" s="11" t="str">
        <f t="shared" si="2"/>
        <v>ALTO</v>
      </c>
      <c r="J43" s="14">
        <f t="shared" si="5"/>
        <v>21.278333333333332</v>
      </c>
      <c r="K43" s="12" t="str">
        <f t="shared" si="3"/>
        <v>FAVORABLE CON REQUERIMIENTOS</v>
      </c>
    </row>
    <row r="44" spans="1:11" ht="9.6" customHeight="1" x14ac:dyDescent="0.25">
      <c r="A44" s="15" t="s">
        <v>50</v>
      </c>
      <c r="B44" s="7">
        <v>8.2233333333333345</v>
      </c>
      <c r="C44" s="8" t="str">
        <f t="shared" si="0"/>
        <v>BAJO</v>
      </c>
      <c r="D44" s="13">
        <v>45</v>
      </c>
      <c r="E44" s="14">
        <v>0</v>
      </c>
      <c r="F44" s="14">
        <f t="shared" si="4"/>
        <v>55</v>
      </c>
      <c r="G44" s="11" t="str">
        <f t="shared" si="1"/>
        <v>ALTO</v>
      </c>
      <c r="H44" s="14">
        <v>50</v>
      </c>
      <c r="I44" s="11" t="str">
        <f t="shared" si="2"/>
        <v>ALTO</v>
      </c>
      <c r="J44" s="14">
        <f t="shared" si="5"/>
        <v>30.111666666666668</v>
      </c>
      <c r="K44" s="12" t="str">
        <f t="shared" si="3"/>
        <v>FAVORABLE CON REQUERIMIENTOS</v>
      </c>
    </row>
    <row r="45" spans="1:11" ht="9.6" customHeight="1" x14ac:dyDescent="0.25">
      <c r="A45" s="15" t="s">
        <v>51</v>
      </c>
      <c r="B45" s="16">
        <v>14.77</v>
      </c>
      <c r="C45" s="8" t="str">
        <f t="shared" si="0"/>
        <v>MEDIO</v>
      </c>
      <c r="D45" s="17">
        <v>42</v>
      </c>
      <c r="E45" s="18">
        <v>20</v>
      </c>
      <c r="F45" s="18">
        <f t="shared" si="4"/>
        <v>38</v>
      </c>
      <c r="G45" s="11" t="str">
        <f t="shared" si="1"/>
        <v>MEDIO</v>
      </c>
      <c r="H45" s="18">
        <v>59</v>
      </c>
      <c r="I45" s="11" t="str">
        <f t="shared" si="2"/>
        <v>ALTO</v>
      </c>
      <c r="J45" s="18">
        <f t="shared" si="5"/>
        <v>32.685000000000002</v>
      </c>
      <c r="K45" s="12" t="str">
        <f t="shared" si="3"/>
        <v>FAVORABLE CON REQUERIMIENTOS</v>
      </c>
    </row>
    <row r="46" spans="1:11" ht="9.6" customHeight="1" x14ac:dyDescent="0.25">
      <c r="A46" s="15" t="s">
        <v>52</v>
      </c>
      <c r="B46" s="16">
        <v>2.6225000000000001</v>
      </c>
      <c r="C46" s="8" t="str">
        <f t="shared" si="0"/>
        <v>SIN RIESGO</v>
      </c>
      <c r="D46" s="17">
        <v>40</v>
      </c>
      <c r="E46" s="18">
        <v>10</v>
      </c>
      <c r="F46" s="18">
        <f t="shared" si="4"/>
        <v>50</v>
      </c>
      <c r="G46" s="11" t="str">
        <f t="shared" si="1"/>
        <v>ALTO</v>
      </c>
      <c r="H46" s="18">
        <v>26</v>
      </c>
      <c r="I46" s="11" t="str">
        <f t="shared" si="2"/>
        <v>MEDIO</v>
      </c>
      <c r="J46" s="18">
        <f t="shared" si="5"/>
        <v>19.111249999999998</v>
      </c>
      <c r="K46" s="12" t="str">
        <f t="shared" si="3"/>
        <v>FAVORABLE CON REQUERIMIENTOS</v>
      </c>
    </row>
    <row r="47" spans="1:11" ht="9.6" customHeight="1" x14ac:dyDescent="0.25">
      <c r="A47" s="15" t="s">
        <v>53</v>
      </c>
      <c r="B47" s="7">
        <v>83.509999999999991</v>
      </c>
      <c r="C47" s="8" t="str">
        <f t="shared" si="0"/>
        <v>INVIABLE SANITARIAMENTE</v>
      </c>
      <c r="D47" s="13">
        <v>0</v>
      </c>
      <c r="E47" s="14">
        <v>15</v>
      </c>
      <c r="F47" s="14">
        <f t="shared" si="4"/>
        <v>85</v>
      </c>
      <c r="G47" s="11" t="str">
        <f t="shared" si="1"/>
        <v>MUY ALTO</v>
      </c>
      <c r="H47" s="14">
        <v>83</v>
      </c>
      <c r="I47" s="11" t="str">
        <f t="shared" si="2"/>
        <v>MUY ALTO</v>
      </c>
      <c r="J47" s="14">
        <f t="shared" si="5"/>
        <v>83.655000000000001</v>
      </c>
      <c r="K47" s="12" t="str">
        <f t="shared" si="3"/>
        <v>DESFAVORABLE</v>
      </c>
    </row>
    <row r="48" spans="1:11" ht="9.6" customHeight="1" x14ac:dyDescent="0.25">
      <c r="A48" s="15" t="s">
        <v>54</v>
      </c>
      <c r="B48" s="7">
        <v>33.908000000000001</v>
      </c>
      <c r="C48" s="8" t="str">
        <f t="shared" si="0"/>
        <v>MEDIO</v>
      </c>
      <c r="D48" s="13">
        <v>0</v>
      </c>
      <c r="E48" s="14">
        <v>20</v>
      </c>
      <c r="F48" s="14">
        <f t="shared" si="4"/>
        <v>80</v>
      </c>
      <c r="G48" s="11" t="str">
        <f t="shared" si="1"/>
        <v>MUY ALTO</v>
      </c>
      <c r="H48" s="14">
        <v>78</v>
      </c>
      <c r="I48" s="11" t="str">
        <f t="shared" si="2"/>
        <v>MUY ALTO</v>
      </c>
      <c r="J48" s="14">
        <f t="shared" si="5"/>
        <v>56.353999999999999</v>
      </c>
      <c r="K48" s="12" t="str">
        <f t="shared" si="3"/>
        <v>DESFAVORABLE</v>
      </c>
    </row>
    <row r="49" spans="1:11" ht="9.6" customHeight="1" x14ac:dyDescent="0.25">
      <c r="A49" s="15" t="s">
        <v>55</v>
      </c>
      <c r="B49" s="7">
        <v>92.96833333333332</v>
      </c>
      <c r="C49" s="8" t="str">
        <f t="shared" si="0"/>
        <v>INVIABLE SANITARIAMENTE</v>
      </c>
      <c r="D49" s="13">
        <v>0</v>
      </c>
      <c r="E49" s="14">
        <v>20</v>
      </c>
      <c r="F49" s="14">
        <f t="shared" si="4"/>
        <v>80</v>
      </c>
      <c r="G49" s="11" t="str">
        <f t="shared" si="1"/>
        <v>MUY ALTO</v>
      </c>
      <c r="H49" s="14">
        <v>98</v>
      </c>
      <c r="I49" s="11" t="str">
        <f t="shared" si="2"/>
        <v>MUY ALTO</v>
      </c>
      <c r="J49" s="14">
        <f t="shared" si="5"/>
        <v>91.884166666666658</v>
      </c>
      <c r="K49" s="12" t="str">
        <f t="shared" si="3"/>
        <v>DESFAVORABLE</v>
      </c>
    </row>
    <row r="50" spans="1:11" ht="9.6" customHeight="1" x14ac:dyDescent="0.25">
      <c r="A50" s="6" t="s">
        <v>56</v>
      </c>
      <c r="B50" s="7">
        <v>2.6225000000000001</v>
      </c>
      <c r="C50" s="8" t="str">
        <f t="shared" si="0"/>
        <v>SIN RIESGO</v>
      </c>
      <c r="D50" s="13">
        <v>45</v>
      </c>
      <c r="E50" s="14">
        <v>20</v>
      </c>
      <c r="F50" s="14">
        <f t="shared" si="4"/>
        <v>35</v>
      </c>
      <c r="G50" s="11" t="str">
        <f t="shared" si="1"/>
        <v>MEDIO</v>
      </c>
      <c r="H50" s="14">
        <v>16</v>
      </c>
      <c r="I50" s="11" t="str">
        <f t="shared" si="2"/>
        <v>BAJO</v>
      </c>
      <c r="J50" s="14">
        <f t="shared" si="5"/>
        <v>13.111249999999998</v>
      </c>
      <c r="K50" s="12" t="str">
        <f t="shared" si="3"/>
        <v>FAVORABLE CON REQUERIMIENTOS</v>
      </c>
    </row>
    <row r="51" spans="1:11" ht="9.6" customHeight="1" x14ac:dyDescent="0.25">
      <c r="A51" s="6" t="s">
        <v>57</v>
      </c>
      <c r="B51" s="7">
        <v>7.9846666666666666</v>
      </c>
      <c r="C51" s="8" t="str">
        <f t="shared" si="0"/>
        <v>BAJO</v>
      </c>
      <c r="D51" s="13">
        <v>22</v>
      </c>
      <c r="E51" s="14">
        <v>10</v>
      </c>
      <c r="F51" s="14">
        <f t="shared" si="4"/>
        <v>68</v>
      </c>
      <c r="G51" s="11" t="str">
        <f t="shared" si="1"/>
        <v>ALTO</v>
      </c>
      <c r="H51" s="14">
        <v>75</v>
      </c>
      <c r="I51" s="11" t="str">
        <f t="shared" si="2"/>
        <v>MUY ALTO</v>
      </c>
      <c r="J51" s="14">
        <f t="shared" si="5"/>
        <v>40.092333333333336</v>
      </c>
      <c r="K51" s="12" t="str">
        <f t="shared" si="3"/>
        <v>DESFAVORABLE</v>
      </c>
    </row>
    <row r="52" spans="1:11" ht="9.6" customHeight="1" x14ac:dyDescent="0.25">
      <c r="A52" s="6" t="s">
        <v>58</v>
      </c>
      <c r="B52" s="16">
        <v>96.430857142857135</v>
      </c>
      <c r="C52" s="8" t="str">
        <f t="shared" si="0"/>
        <v>INVIABLE SANITARIAMENTE</v>
      </c>
      <c r="D52" s="17">
        <v>0</v>
      </c>
      <c r="E52" s="18">
        <v>20</v>
      </c>
      <c r="F52" s="18">
        <f t="shared" si="4"/>
        <v>80</v>
      </c>
      <c r="G52" s="11" t="str">
        <f t="shared" si="1"/>
        <v>MUY ALTO</v>
      </c>
      <c r="H52" s="18">
        <v>96</v>
      </c>
      <c r="I52" s="11" t="str">
        <f t="shared" si="2"/>
        <v>MUY ALTO</v>
      </c>
      <c r="J52" s="18">
        <f t="shared" si="5"/>
        <v>93.015428571428558</v>
      </c>
      <c r="K52" s="12" t="str">
        <f t="shared" si="3"/>
        <v>DESFAVORABLE</v>
      </c>
    </row>
    <row r="53" spans="1:11" s="20" customFormat="1" ht="4.5" customHeight="1" x14ac:dyDescent="0.25">
      <c r="A53" s="19"/>
    </row>
    <row r="54" spans="1:11" s="20" customFormat="1" ht="9.9499999999999993" customHeight="1" x14ac:dyDescent="0.25">
      <c r="A54" s="48" t="s">
        <v>59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1:11" ht="9" customHeight="1" x14ac:dyDescent="0.25">
      <c r="A55" s="21" t="s">
        <v>60</v>
      </c>
      <c r="B55" s="22" t="s">
        <v>61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9" customHeight="1" x14ac:dyDescent="0.25">
      <c r="A56" s="19"/>
      <c r="B56" s="22" t="s">
        <v>62</v>
      </c>
    </row>
    <row r="57" spans="1:11" ht="9" customHeight="1" x14ac:dyDescent="0.25"/>
    <row r="58" spans="1:11" ht="9" customHeight="1" x14ac:dyDescent="0.25"/>
    <row r="59" spans="1:11" ht="9" customHeight="1" x14ac:dyDescent="0.25"/>
  </sheetData>
  <sheetProtection password="EF52" sheet="1"/>
  <mergeCells count="11">
    <mergeCell ref="A54:K54"/>
    <mergeCell ref="A2:K2"/>
    <mergeCell ref="A3:K3"/>
    <mergeCell ref="A4:K4"/>
    <mergeCell ref="A5:A6"/>
    <mergeCell ref="B5:C5"/>
    <mergeCell ref="D5:D6"/>
    <mergeCell ref="E5:E6"/>
    <mergeCell ref="F5:G5"/>
    <mergeCell ref="H5:I5"/>
    <mergeCell ref="J5:K5"/>
  </mergeCells>
  <conditionalFormatting sqref="C7">
    <cfRule type="containsText" dxfId="39" priority="8" operator="containsText" text="SIN DATO">
      <formula>NOT(ISERROR(SEARCH("SIN DATO",C7)))</formula>
    </cfRule>
    <cfRule type="containsText" dxfId="38" priority="35" operator="containsText" text="SIN RIESGO">
      <formula>NOT(ISERROR(SEARCH("SIN RIESGO",C7)))</formula>
    </cfRule>
    <cfRule type="containsText" dxfId="37" priority="36" operator="containsText" text="BAJO">
      <formula>NOT(ISERROR(SEARCH("BAJO",C7)))</formula>
    </cfRule>
    <cfRule type="containsText" dxfId="36" priority="37" operator="containsText" text="ALTO">
      <formula>NOT(ISERROR(SEARCH("ALTO",C7)))</formula>
    </cfRule>
    <cfRule type="containsText" dxfId="35" priority="38" operator="containsText" text="MEDIO">
      <formula>NOT(ISERROR(SEARCH("MEDIO",C7)))</formula>
    </cfRule>
    <cfRule type="containsText" dxfId="34" priority="39" operator="containsText" text="INVIABLE SANITARIAMENTE">
      <formula>NOT(ISERROR(SEARCH("INVIABLE SANITARIAMENTE",C7)))</formula>
    </cfRule>
    <cfRule type="containsText" dxfId="33" priority="40" operator="containsText" text="ERROR">
      <formula>NOT(ISERROR(SEARCH("ERROR",C7)))</formula>
    </cfRule>
  </conditionalFormatting>
  <conditionalFormatting sqref="G7">
    <cfRule type="containsText" dxfId="32" priority="30" operator="containsText" text="MUY ALTO">
      <formula>NOT(ISERROR(SEARCH("MUY ALTO",G7)))</formula>
    </cfRule>
    <cfRule type="containsText" dxfId="31" priority="31" operator="containsText" text="SIN RIESGO">
      <formula>NOT(ISERROR(SEARCH("SIN RIESGO",G7)))</formula>
    </cfRule>
    <cfRule type="containsText" dxfId="30" priority="32" operator="containsText" text="BAJO">
      <formula>NOT(ISERROR(SEARCH("BAJO",G7)))</formula>
    </cfRule>
    <cfRule type="containsText" dxfId="29" priority="33" operator="containsText" text="MEDIO">
      <formula>NOT(ISERROR(SEARCH("MEDIO",G7)))</formula>
    </cfRule>
    <cfRule type="containsText" dxfId="28" priority="34" operator="containsText" text="ALTO">
      <formula>NOT(ISERROR(SEARCH("ALTO",G7)))</formula>
    </cfRule>
  </conditionalFormatting>
  <conditionalFormatting sqref="K7">
    <cfRule type="containsText" dxfId="27" priority="27" stopIfTrue="1" operator="containsText" text="FAVORABLE CON REQUERIMIENTOS">
      <formula>NOT(ISERROR(SEARCH("FAVORABLE CON REQUERIMIENTOS",K7)))</formula>
    </cfRule>
    <cfRule type="containsText" dxfId="26" priority="28" stopIfTrue="1" operator="containsText" text="DESFAVORABLE">
      <formula>NOT(ISERROR(SEARCH("DESFAVORABLE",K7)))</formula>
    </cfRule>
    <cfRule type="containsText" dxfId="25" priority="29" stopIfTrue="1" operator="containsText" text="FAVORABLE">
      <formula>NOT(ISERROR(SEARCH("FAVORABLE",K7)))</formula>
    </cfRule>
  </conditionalFormatting>
  <conditionalFormatting sqref="G8:G52">
    <cfRule type="containsText" dxfId="24" priority="22" stopIfTrue="1" operator="containsText" text="MUY ALTO">
      <formula>NOT(ISERROR(SEARCH("MUY ALTO",G8)))</formula>
    </cfRule>
    <cfRule type="containsText" dxfId="23" priority="23" stopIfTrue="1" operator="containsText" text="SIN RIESGO">
      <formula>NOT(ISERROR(SEARCH("SIN RIESGO",G8)))</formula>
    </cfRule>
    <cfRule type="containsText" dxfId="22" priority="24" stopIfTrue="1" operator="containsText" text="BAJO">
      <formula>NOT(ISERROR(SEARCH("BAJO",G8)))</formula>
    </cfRule>
    <cfRule type="containsText" dxfId="21" priority="25" stopIfTrue="1" operator="containsText" text="MEDIO">
      <formula>NOT(ISERROR(SEARCH("MEDIO",G8)))</formula>
    </cfRule>
    <cfRule type="containsText" dxfId="20" priority="26" stopIfTrue="1" operator="containsText" text="ALTO">
      <formula>NOT(ISERROR(SEARCH("ALTO",G8)))</formula>
    </cfRule>
  </conditionalFormatting>
  <conditionalFormatting sqref="I7">
    <cfRule type="containsText" dxfId="19" priority="17" stopIfTrue="1" operator="containsText" text="MUY ALTO">
      <formula>NOT(ISERROR(SEARCH("MUY ALTO",I7)))</formula>
    </cfRule>
    <cfRule type="containsText" dxfId="18" priority="18" stopIfTrue="1" operator="containsText" text="SIN RIESGO">
      <formula>NOT(ISERROR(SEARCH("SIN RIESGO",I7)))</formula>
    </cfRule>
    <cfRule type="containsText" dxfId="17" priority="19" stopIfTrue="1" operator="containsText" text="BAJO">
      <formula>NOT(ISERROR(SEARCH("BAJO",I7)))</formula>
    </cfRule>
    <cfRule type="containsText" dxfId="16" priority="20" stopIfTrue="1" operator="containsText" text="MEDIO">
      <formula>NOT(ISERROR(SEARCH("MEDIO",I7)))</formula>
    </cfRule>
    <cfRule type="containsText" dxfId="15" priority="21" stopIfTrue="1" operator="containsText" text="ALTO">
      <formula>NOT(ISERROR(SEARCH("ALTO",I7)))</formula>
    </cfRule>
  </conditionalFormatting>
  <conditionalFormatting sqref="I8:I52">
    <cfRule type="containsText" dxfId="14" priority="12" stopIfTrue="1" operator="containsText" text="MUY ALTO">
      <formula>NOT(ISERROR(SEARCH("MUY ALTO",I8)))</formula>
    </cfRule>
    <cfRule type="containsText" dxfId="13" priority="13" stopIfTrue="1" operator="containsText" text="SIN RIESGO">
      <formula>NOT(ISERROR(SEARCH("SIN RIESGO",I8)))</formula>
    </cfRule>
    <cfRule type="containsText" dxfId="12" priority="14" stopIfTrue="1" operator="containsText" text="BAJO">
      <formula>NOT(ISERROR(SEARCH("BAJO",I8)))</formula>
    </cfRule>
    <cfRule type="containsText" dxfId="11" priority="15" stopIfTrue="1" operator="containsText" text="MEDIO">
      <formula>NOT(ISERROR(SEARCH("MEDIO",I8)))</formula>
    </cfRule>
    <cfRule type="containsText" dxfId="10" priority="16" stopIfTrue="1" operator="containsText" text="ALTO">
      <formula>NOT(ISERROR(SEARCH("ALTO",I8)))</formula>
    </cfRule>
  </conditionalFormatting>
  <conditionalFormatting sqref="K8:K52">
    <cfRule type="containsText" dxfId="9" priority="9" stopIfTrue="1" operator="containsText" text="FAVORABLE CON REQUERIMIENTOS">
      <formula>NOT(ISERROR(SEARCH("FAVORABLE CON REQUERIMIENTOS",K8)))</formula>
    </cfRule>
    <cfRule type="containsText" dxfId="8" priority="10" stopIfTrue="1" operator="containsText" text="DESFAVORABLE">
      <formula>NOT(ISERROR(SEARCH("DESFAVORABLE",K8)))</formula>
    </cfRule>
    <cfRule type="containsText" dxfId="7" priority="11" stopIfTrue="1" operator="containsText" text="FAVORABLE">
      <formula>NOT(ISERROR(SEARCH("FAVORABLE",K8)))</formula>
    </cfRule>
  </conditionalFormatting>
  <conditionalFormatting sqref="C8:C52">
    <cfRule type="containsText" dxfId="6" priority="1" operator="containsText" text="SIN DATO">
      <formula>NOT(ISERROR(SEARCH("SIN DATO",C8)))</formula>
    </cfRule>
    <cfRule type="containsText" dxfId="5" priority="2" operator="containsText" text="SIN RIESGO">
      <formula>NOT(ISERROR(SEARCH("SIN RIESGO",C8)))</formula>
    </cfRule>
    <cfRule type="containsText" dxfId="4" priority="3" operator="containsText" text="BAJO">
      <formula>NOT(ISERROR(SEARCH("BAJO",C8)))</formula>
    </cfRule>
    <cfRule type="containsText" dxfId="3" priority="4" operator="containsText" text="ALTO">
      <formula>NOT(ISERROR(SEARCH("ALTO",C8)))</formula>
    </cfRule>
    <cfRule type="containsText" dxfId="2" priority="5" operator="containsText" text="MEDIO">
      <formula>NOT(ISERROR(SEARCH("MEDIO",C8)))</formula>
    </cfRule>
    <cfRule type="containsText" dxfId="1" priority="6" operator="containsText" text="INVIABLE SANITARIAMENTE">
      <formula>NOT(ISERROR(SEARCH("INVIABLE SANITARIAMENTE",C8)))</formula>
    </cfRule>
    <cfRule type="containsText" dxfId="0" priority="7" operator="containsText" text="ERROR">
      <formula>NOT(ISERROR(SEARCH("ERROR",C8)))</formula>
    </cfRule>
  </conditionalFormatting>
  <printOptions horizontalCentered="1" verticalCentered="1"/>
  <pageMargins left="0.39370078740157483" right="0.39370078740157483" top="0.59055118110236227" bottom="0.59055118110236227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0"/>
  <sheetViews>
    <sheetView showGridLines="0" tabSelected="1" view="pageBreakPreview" zoomScaleNormal="100" zoomScaleSheetLayoutView="100" workbookViewId="0">
      <pane ySplit="4" topLeftCell="A890" activePane="bottomLeft" state="frozen"/>
      <selection activeCell="I1" sqref="I1"/>
      <selection pane="bottomLeft" activeCell="L923" sqref="L923"/>
    </sheetView>
  </sheetViews>
  <sheetFormatPr baseColWidth="10" defaultRowHeight="15" x14ac:dyDescent="0.25"/>
  <cols>
    <col min="1" max="1" width="2.7109375" style="35" customWidth="1"/>
    <col min="2" max="2" width="3" style="36" customWidth="1"/>
    <col min="3" max="3" width="3.85546875" style="36" customWidth="1"/>
    <col min="4" max="4" width="4.7109375" style="36" customWidth="1"/>
    <col min="5" max="6" width="4" style="36" customWidth="1"/>
    <col min="7" max="7" width="3.42578125" style="36" customWidth="1"/>
    <col min="8" max="8" width="4" style="36" customWidth="1"/>
    <col min="9" max="9" width="2.85546875" style="36" customWidth="1"/>
    <col min="10" max="18" width="4" style="36" customWidth="1"/>
    <col min="19" max="20" width="3" style="36" customWidth="1"/>
    <col min="21" max="21" width="5.140625" style="36" customWidth="1"/>
    <col min="22" max="22" width="4" style="23" customWidth="1"/>
    <col min="23" max="23" width="4.5703125" style="37" customWidth="1"/>
    <col min="24" max="24" width="3" style="23" customWidth="1"/>
    <col min="25" max="25" width="4.7109375" style="23" customWidth="1"/>
    <col min="26" max="26" width="11.42578125" style="23"/>
    <col min="27" max="27" width="56.140625" style="23" customWidth="1"/>
    <col min="28" max="256" width="11.42578125" style="23"/>
    <col min="257" max="257" width="2.7109375" style="23" customWidth="1"/>
    <col min="258" max="258" width="3" style="23" customWidth="1"/>
    <col min="259" max="259" width="3.85546875" style="23" customWidth="1"/>
    <col min="260" max="260" width="4.7109375" style="23" customWidth="1"/>
    <col min="261" max="262" width="4" style="23" customWidth="1"/>
    <col min="263" max="263" width="3.42578125" style="23" customWidth="1"/>
    <col min="264" max="264" width="4" style="23" customWidth="1"/>
    <col min="265" max="265" width="2.85546875" style="23" customWidth="1"/>
    <col min="266" max="274" width="4" style="23" customWidth="1"/>
    <col min="275" max="276" width="3" style="23" customWidth="1"/>
    <col min="277" max="278" width="4" style="23" customWidth="1"/>
    <col min="279" max="279" width="4.5703125" style="23" customWidth="1"/>
    <col min="280" max="280" width="3" style="23" customWidth="1"/>
    <col min="281" max="281" width="4.7109375" style="23" customWidth="1"/>
    <col min="282" max="282" width="11.42578125" style="23"/>
    <col min="283" max="283" width="56.140625" style="23" customWidth="1"/>
    <col min="284" max="512" width="11.42578125" style="23"/>
    <col min="513" max="513" width="2.7109375" style="23" customWidth="1"/>
    <col min="514" max="514" width="3" style="23" customWidth="1"/>
    <col min="515" max="515" width="3.85546875" style="23" customWidth="1"/>
    <col min="516" max="516" width="4.7109375" style="23" customWidth="1"/>
    <col min="517" max="518" width="4" style="23" customWidth="1"/>
    <col min="519" max="519" width="3.42578125" style="23" customWidth="1"/>
    <col min="520" max="520" width="4" style="23" customWidth="1"/>
    <col min="521" max="521" width="2.85546875" style="23" customWidth="1"/>
    <col min="522" max="530" width="4" style="23" customWidth="1"/>
    <col min="531" max="532" width="3" style="23" customWidth="1"/>
    <col min="533" max="534" width="4" style="23" customWidth="1"/>
    <col min="535" max="535" width="4.5703125" style="23" customWidth="1"/>
    <col min="536" max="536" width="3" style="23" customWidth="1"/>
    <col min="537" max="537" width="4.7109375" style="23" customWidth="1"/>
    <col min="538" max="538" width="11.42578125" style="23"/>
    <col min="539" max="539" width="56.140625" style="23" customWidth="1"/>
    <col min="540" max="768" width="11.42578125" style="23"/>
    <col min="769" max="769" width="2.7109375" style="23" customWidth="1"/>
    <col min="770" max="770" width="3" style="23" customWidth="1"/>
    <col min="771" max="771" width="3.85546875" style="23" customWidth="1"/>
    <col min="772" max="772" width="4.7109375" style="23" customWidth="1"/>
    <col min="773" max="774" width="4" style="23" customWidth="1"/>
    <col min="775" max="775" width="3.42578125" style="23" customWidth="1"/>
    <col min="776" max="776" width="4" style="23" customWidth="1"/>
    <col min="777" max="777" width="2.85546875" style="23" customWidth="1"/>
    <col min="778" max="786" width="4" style="23" customWidth="1"/>
    <col min="787" max="788" width="3" style="23" customWidth="1"/>
    <col min="789" max="790" width="4" style="23" customWidth="1"/>
    <col min="791" max="791" width="4.5703125" style="23" customWidth="1"/>
    <col min="792" max="792" width="3" style="23" customWidth="1"/>
    <col min="793" max="793" width="4.7109375" style="23" customWidth="1"/>
    <col min="794" max="794" width="11.42578125" style="23"/>
    <col min="795" max="795" width="56.140625" style="23" customWidth="1"/>
    <col min="796" max="1024" width="11.42578125" style="23"/>
    <col min="1025" max="1025" width="2.7109375" style="23" customWidth="1"/>
    <col min="1026" max="1026" width="3" style="23" customWidth="1"/>
    <col min="1027" max="1027" width="3.85546875" style="23" customWidth="1"/>
    <col min="1028" max="1028" width="4.7109375" style="23" customWidth="1"/>
    <col min="1029" max="1030" width="4" style="23" customWidth="1"/>
    <col min="1031" max="1031" width="3.42578125" style="23" customWidth="1"/>
    <col min="1032" max="1032" width="4" style="23" customWidth="1"/>
    <col min="1033" max="1033" width="2.85546875" style="23" customWidth="1"/>
    <col min="1034" max="1042" width="4" style="23" customWidth="1"/>
    <col min="1043" max="1044" width="3" style="23" customWidth="1"/>
    <col min="1045" max="1046" width="4" style="23" customWidth="1"/>
    <col min="1047" max="1047" width="4.5703125" style="23" customWidth="1"/>
    <col min="1048" max="1048" width="3" style="23" customWidth="1"/>
    <col min="1049" max="1049" width="4.7109375" style="23" customWidth="1"/>
    <col min="1050" max="1050" width="11.42578125" style="23"/>
    <col min="1051" max="1051" width="56.140625" style="23" customWidth="1"/>
    <col min="1052" max="1280" width="11.42578125" style="23"/>
    <col min="1281" max="1281" width="2.7109375" style="23" customWidth="1"/>
    <col min="1282" max="1282" width="3" style="23" customWidth="1"/>
    <col min="1283" max="1283" width="3.85546875" style="23" customWidth="1"/>
    <col min="1284" max="1284" width="4.7109375" style="23" customWidth="1"/>
    <col min="1285" max="1286" width="4" style="23" customWidth="1"/>
    <col min="1287" max="1287" width="3.42578125" style="23" customWidth="1"/>
    <col min="1288" max="1288" width="4" style="23" customWidth="1"/>
    <col min="1289" max="1289" width="2.85546875" style="23" customWidth="1"/>
    <col min="1290" max="1298" width="4" style="23" customWidth="1"/>
    <col min="1299" max="1300" width="3" style="23" customWidth="1"/>
    <col min="1301" max="1302" width="4" style="23" customWidth="1"/>
    <col min="1303" max="1303" width="4.5703125" style="23" customWidth="1"/>
    <col min="1304" max="1304" width="3" style="23" customWidth="1"/>
    <col min="1305" max="1305" width="4.7109375" style="23" customWidth="1"/>
    <col min="1306" max="1306" width="11.42578125" style="23"/>
    <col min="1307" max="1307" width="56.140625" style="23" customWidth="1"/>
    <col min="1308" max="1536" width="11.42578125" style="23"/>
    <col min="1537" max="1537" width="2.7109375" style="23" customWidth="1"/>
    <col min="1538" max="1538" width="3" style="23" customWidth="1"/>
    <col min="1539" max="1539" width="3.85546875" style="23" customWidth="1"/>
    <col min="1540" max="1540" width="4.7109375" style="23" customWidth="1"/>
    <col min="1541" max="1542" width="4" style="23" customWidth="1"/>
    <col min="1543" max="1543" width="3.42578125" style="23" customWidth="1"/>
    <col min="1544" max="1544" width="4" style="23" customWidth="1"/>
    <col min="1545" max="1545" width="2.85546875" style="23" customWidth="1"/>
    <col min="1546" max="1554" width="4" style="23" customWidth="1"/>
    <col min="1555" max="1556" width="3" style="23" customWidth="1"/>
    <col min="1557" max="1558" width="4" style="23" customWidth="1"/>
    <col min="1559" max="1559" width="4.5703125" style="23" customWidth="1"/>
    <col min="1560" max="1560" width="3" style="23" customWidth="1"/>
    <col min="1561" max="1561" width="4.7109375" style="23" customWidth="1"/>
    <col min="1562" max="1562" width="11.42578125" style="23"/>
    <col min="1563" max="1563" width="56.140625" style="23" customWidth="1"/>
    <col min="1564" max="1792" width="11.42578125" style="23"/>
    <col min="1793" max="1793" width="2.7109375" style="23" customWidth="1"/>
    <col min="1794" max="1794" width="3" style="23" customWidth="1"/>
    <col min="1795" max="1795" width="3.85546875" style="23" customWidth="1"/>
    <col min="1796" max="1796" width="4.7109375" style="23" customWidth="1"/>
    <col min="1797" max="1798" width="4" style="23" customWidth="1"/>
    <col min="1799" max="1799" width="3.42578125" style="23" customWidth="1"/>
    <col min="1800" max="1800" width="4" style="23" customWidth="1"/>
    <col min="1801" max="1801" width="2.85546875" style="23" customWidth="1"/>
    <col min="1802" max="1810" width="4" style="23" customWidth="1"/>
    <col min="1811" max="1812" width="3" style="23" customWidth="1"/>
    <col min="1813" max="1814" width="4" style="23" customWidth="1"/>
    <col min="1815" max="1815" width="4.5703125" style="23" customWidth="1"/>
    <col min="1816" max="1816" width="3" style="23" customWidth="1"/>
    <col min="1817" max="1817" width="4.7109375" style="23" customWidth="1"/>
    <col min="1818" max="1818" width="11.42578125" style="23"/>
    <col min="1819" max="1819" width="56.140625" style="23" customWidth="1"/>
    <col min="1820" max="2048" width="11.42578125" style="23"/>
    <col min="2049" max="2049" width="2.7109375" style="23" customWidth="1"/>
    <col min="2050" max="2050" width="3" style="23" customWidth="1"/>
    <col min="2051" max="2051" width="3.85546875" style="23" customWidth="1"/>
    <col min="2052" max="2052" width="4.7109375" style="23" customWidth="1"/>
    <col min="2053" max="2054" width="4" style="23" customWidth="1"/>
    <col min="2055" max="2055" width="3.42578125" style="23" customWidth="1"/>
    <col min="2056" max="2056" width="4" style="23" customWidth="1"/>
    <col min="2057" max="2057" width="2.85546875" style="23" customWidth="1"/>
    <col min="2058" max="2066" width="4" style="23" customWidth="1"/>
    <col min="2067" max="2068" width="3" style="23" customWidth="1"/>
    <col min="2069" max="2070" width="4" style="23" customWidth="1"/>
    <col min="2071" max="2071" width="4.5703125" style="23" customWidth="1"/>
    <col min="2072" max="2072" width="3" style="23" customWidth="1"/>
    <col min="2073" max="2073" width="4.7109375" style="23" customWidth="1"/>
    <col min="2074" max="2074" width="11.42578125" style="23"/>
    <col min="2075" max="2075" width="56.140625" style="23" customWidth="1"/>
    <col min="2076" max="2304" width="11.42578125" style="23"/>
    <col min="2305" max="2305" width="2.7109375" style="23" customWidth="1"/>
    <col min="2306" max="2306" width="3" style="23" customWidth="1"/>
    <col min="2307" max="2307" width="3.85546875" style="23" customWidth="1"/>
    <col min="2308" max="2308" width="4.7109375" style="23" customWidth="1"/>
    <col min="2309" max="2310" width="4" style="23" customWidth="1"/>
    <col min="2311" max="2311" width="3.42578125" style="23" customWidth="1"/>
    <col min="2312" max="2312" width="4" style="23" customWidth="1"/>
    <col min="2313" max="2313" width="2.85546875" style="23" customWidth="1"/>
    <col min="2314" max="2322" width="4" style="23" customWidth="1"/>
    <col min="2323" max="2324" width="3" style="23" customWidth="1"/>
    <col min="2325" max="2326" width="4" style="23" customWidth="1"/>
    <col min="2327" max="2327" width="4.5703125" style="23" customWidth="1"/>
    <col min="2328" max="2328" width="3" style="23" customWidth="1"/>
    <col min="2329" max="2329" width="4.7109375" style="23" customWidth="1"/>
    <col min="2330" max="2330" width="11.42578125" style="23"/>
    <col min="2331" max="2331" width="56.140625" style="23" customWidth="1"/>
    <col min="2332" max="2560" width="11.42578125" style="23"/>
    <col min="2561" max="2561" width="2.7109375" style="23" customWidth="1"/>
    <col min="2562" max="2562" width="3" style="23" customWidth="1"/>
    <col min="2563" max="2563" width="3.85546875" style="23" customWidth="1"/>
    <col min="2564" max="2564" width="4.7109375" style="23" customWidth="1"/>
    <col min="2565" max="2566" width="4" style="23" customWidth="1"/>
    <col min="2567" max="2567" width="3.42578125" style="23" customWidth="1"/>
    <col min="2568" max="2568" width="4" style="23" customWidth="1"/>
    <col min="2569" max="2569" width="2.85546875" style="23" customWidth="1"/>
    <col min="2570" max="2578" width="4" style="23" customWidth="1"/>
    <col min="2579" max="2580" width="3" style="23" customWidth="1"/>
    <col min="2581" max="2582" width="4" style="23" customWidth="1"/>
    <col min="2583" max="2583" width="4.5703125" style="23" customWidth="1"/>
    <col min="2584" max="2584" width="3" style="23" customWidth="1"/>
    <col min="2585" max="2585" width="4.7109375" style="23" customWidth="1"/>
    <col min="2586" max="2586" width="11.42578125" style="23"/>
    <col min="2587" max="2587" width="56.140625" style="23" customWidth="1"/>
    <col min="2588" max="2816" width="11.42578125" style="23"/>
    <col min="2817" max="2817" width="2.7109375" style="23" customWidth="1"/>
    <col min="2818" max="2818" width="3" style="23" customWidth="1"/>
    <col min="2819" max="2819" width="3.85546875" style="23" customWidth="1"/>
    <col min="2820" max="2820" width="4.7109375" style="23" customWidth="1"/>
    <col min="2821" max="2822" width="4" style="23" customWidth="1"/>
    <col min="2823" max="2823" width="3.42578125" style="23" customWidth="1"/>
    <col min="2824" max="2824" width="4" style="23" customWidth="1"/>
    <col min="2825" max="2825" width="2.85546875" style="23" customWidth="1"/>
    <col min="2826" max="2834" width="4" style="23" customWidth="1"/>
    <col min="2835" max="2836" width="3" style="23" customWidth="1"/>
    <col min="2837" max="2838" width="4" style="23" customWidth="1"/>
    <col min="2839" max="2839" width="4.5703125" style="23" customWidth="1"/>
    <col min="2840" max="2840" width="3" style="23" customWidth="1"/>
    <col min="2841" max="2841" width="4.7109375" style="23" customWidth="1"/>
    <col min="2842" max="2842" width="11.42578125" style="23"/>
    <col min="2843" max="2843" width="56.140625" style="23" customWidth="1"/>
    <col min="2844" max="3072" width="11.42578125" style="23"/>
    <col min="3073" max="3073" width="2.7109375" style="23" customWidth="1"/>
    <col min="3074" max="3074" width="3" style="23" customWidth="1"/>
    <col min="3075" max="3075" width="3.85546875" style="23" customWidth="1"/>
    <col min="3076" max="3076" width="4.7109375" style="23" customWidth="1"/>
    <col min="3077" max="3078" width="4" style="23" customWidth="1"/>
    <col min="3079" max="3079" width="3.42578125" style="23" customWidth="1"/>
    <col min="3080" max="3080" width="4" style="23" customWidth="1"/>
    <col min="3081" max="3081" width="2.85546875" style="23" customWidth="1"/>
    <col min="3082" max="3090" width="4" style="23" customWidth="1"/>
    <col min="3091" max="3092" width="3" style="23" customWidth="1"/>
    <col min="3093" max="3094" width="4" style="23" customWidth="1"/>
    <col min="3095" max="3095" width="4.5703125" style="23" customWidth="1"/>
    <col min="3096" max="3096" width="3" style="23" customWidth="1"/>
    <col min="3097" max="3097" width="4.7109375" style="23" customWidth="1"/>
    <col min="3098" max="3098" width="11.42578125" style="23"/>
    <col min="3099" max="3099" width="56.140625" style="23" customWidth="1"/>
    <col min="3100" max="3328" width="11.42578125" style="23"/>
    <col min="3329" max="3329" width="2.7109375" style="23" customWidth="1"/>
    <col min="3330" max="3330" width="3" style="23" customWidth="1"/>
    <col min="3331" max="3331" width="3.85546875" style="23" customWidth="1"/>
    <col min="3332" max="3332" width="4.7109375" style="23" customWidth="1"/>
    <col min="3333" max="3334" width="4" style="23" customWidth="1"/>
    <col min="3335" max="3335" width="3.42578125" style="23" customWidth="1"/>
    <col min="3336" max="3336" width="4" style="23" customWidth="1"/>
    <col min="3337" max="3337" width="2.85546875" style="23" customWidth="1"/>
    <col min="3338" max="3346" width="4" style="23" customWidth="1"/>
    <col min="3347" max="3348" width="3" style="23" customWidth="1"/>
    <col min="3349" max="3350" width="4" style="23" customWidth="1"/>
    <col min="3351" max="3351" width="4.5703125" style="23" customWidth="1"/>
    <col min="3352" max="3352" width="3" style="23" customWidth="1"/>
    <col min="3353" max="3353" width="4.7109375" style="23" customWidth="1"/>
    <col min="3354" max="3354" width="11.42578125" style="23"/>
    <col min="3355" max="3355" width="56.140625" style="23" customWidth="1"/>
    <col min="3356" max="3584" width="11.42578125" style="23"/>
    <col min="3585" max="3585" width="2.7109375" style="23" customWidth="1"/>
    <col min="3586" max="3586" width="3" style="23" customWidth="1"/>
    <col min="3587" max="3587" width="3.85546875" style="23" customWidth="1"/>
    <col min="3588" max="3588" width="4.7109375" style="23" customWidth="1"/>
    <col min="3589" max="3590" width="4" style="23" customWidth="1"/>
    <col min="3591" max="3591" width="3.42578125" style="23" customWidth="1"/>
    <col min="3592" max="3592" width="4" style="23" customWidth="1"/>
    <col min="3593" max="3593" width="2.85546875" style="23" customWidth="1"/>
    <col min="3594" max="3602" width="4" style="23" customWidth="1"/>
    <col min="3603" max="3604" width="3" style="23" customWidth="1"/>
    <col min="3605" max="3606" width="4" style="23" customWidth="1"/>
    <col min="3607" max="3607" width="4.5703125" style="23" customWidth="1"/>
    <col min="3608" max="3608" width="3" style="23" customWidth="1"/>
    <col min="3609" max="3609" width="4.7109375" style="23" customWidth="1"/>
    <col min="3610" max="3610" width="11.42578125" style="23"/>
    <col min="3611" max="3611" width="56.140625" style="23" customWidth="1"/>
    <col min="3612" max="3840" width="11.42578125" style="23"/>
    <col min="3841" max="3841" width="2.7109375" style="23" customWidth="1"/>
    <col min="3842" max="3842" width="3" style="23" customWidth="1"/>
    <col min="3843" max="3843" width="3.85546875" style="23" customWidth="1"/>
    <col min="3844" max="3844" width="4.7109375" style="23" customWidth="1"/>
    <col min="3845" max="3846" width="4" style="23" customWidth="1"/>
    <col min="3847" max="3847" width="3.42578125" style="23" customWidth="1"/>
    <col min="3848" max="3848" width="4" style="23" customWidth="1"/>
    <col min="3849" max="3849" width="2.85546875" style="23" customWidth="1"/>
    <col min="3850" max="3858" width="4" style="23" customWidth="1"/>
    <col min="3859" max="3860" width="3" style="23" customWidth="1"/>
    <col min="3861" max="3862" width="4" style="23" customWidth="1"/>
    <col min="3863" max="3863" width="4.5703125" style="23" customWidth="1"/>
    <col min="3864" max="3864" width="3" style="23" customWidth="1"/>
    <col min="3865" max="3865" width="4.7109375" style="23" customWidth="1"/>
    <col min="3866" max="3866" width="11.42578125" style="23"/>
    <col min="3867" max="3867" width="56.140625" style="23" customWidth="1"/>
    <col min="3868" max="4096" width="11.42578125" style="23"/>
    <col min="4097" max="4097" width="2.7109375" style="23" customWidth="1"/>
    <col min="4098" max="4098" width="3" style="23" customWidth="1"/>
    <col min="4099" max="4099" width="3.85546875" style="23" customWidth="1"/>
    <col min="4100" max="4100" width="4.7109375" style="23" customWidth="1"/>
    <col min="4101" max="4102" width="4" style="23" customWidth="1"/>
    <col min="4103" max="4103" width="3.42578125" style="23" customWidth="1"/>
    <col min="4104" max="4104" width="4" style="23" customWidth="1"/>
    <col min="4105" max="4105" width="2.85546875" style="23" customWidth="1"/>
    <col min="4106" max="4114" width="4" style="23" customWidth="1"/>
    <col min="4115" max="4116" width="3" style="23" customWidth="1"/>
    <col min="4117" max="4118" width="4" style="23" customWidth="1"/>
    <col min="4119" max="4119" width="4.5703125" style="23" customWidth="1"/>
    <col min="4120" max="4120" width="3" style="23" customWidth="1"/>
    <col min="4121" max="4121" width="4.7109375" style="23" customWidth="1"/>
    <col min="4122" max="4122" width="11.42578125" style="23"/>
    <col min="4123" max="4123" width="56.140625" style="23" customWidth="1"/>
    <col min="4124" max="4352" width="11.42578125" style="23"/>
    <col min="4353" max="4353" width="2.7109375" style="23" customWidth="1"/>
    <col min="4354" max="4354" width="3" style="23" customWidth="1"/>
    <col min="4355" max="4355" width="3.85546875" style="23" customWidth="1"/>
    <col min="4356" max="4356" width="4.7109375" style="23" customWidth="1"/>
    <col min="4357" max="4358" width="4" style="23" customWidth="1"/>
    <col min="4359" max="4359" width="3.42578125" style="23" customWidth="1"/>
    <col min="4360" max="4360" width="4" style="23" customWidth="1"/>
    <col min="4361" max="4361" width="2.85546875" style="23" customWidth="1"/>
    <col min="4362" max="4370" width="4" style="23" customWidth="1"/>
    <col min="4371" max="4372" width="3" style="23" customWidth="1"/>
    <col min="4373" max="4374" width="4" style="23" customWidth="1"/>
    <col min="4375" max="4375" width="4.5703125" style="23" customWidth="1"/>
    <col min="4376" max="4376" width="3" style="23" customWidth="1"/>
    <col min="4377" max="4377" width="4.7109375" style="23" customWidth="1"/>
    <col min="4378" max="4378" width="11.42578125" style="23"/>
    <col min="4379" max="4379" width="56.140625" style="23" customWidth="1"/>
    <col min="4380" max="4608" width="11.42578125" style="23"/>
    <col min="4609" max="4609" width="2.7109375" style="23" customWidth="1"/>
    <col min="4610" max="4610" width="3" style="23" customWidth="1"/>
    <col min="4611" max="4611" width="3.85546875" style="23" customWidth="1"/>
    <col min="4612" max="4612" width="4.7109375" style="23" customWidth="1"/>
    <col min="4613" max="4614" width="4" style="23" customWidth="1"/>
    <col min="4615" max="4615" width="3.42578125" style="23" customWidth="1"/>
    <col min="4616" max="4616" width="4" style="23" customWidth="1"/>
    <col min="4617" max="4617" width="2.85546875" style="23" customWidth="1"/>
    <col min="4618" max="4626" width="4" style="23" customWidth="1"/>
    <col min="4627" max="4628" width="3" style="23" customWidth="1"/>
    <col min="4629" max="4630" width="4" style="23" customWidth="1"/>
    <col min="4631" max="4631" width="4.5703125" style="23" customWidth="1"/>
    <col min="4632" max="4632" width="3" style="23" customWidth="1"/>
    <col min="4633" max="4633" width="4.7109375" style="23" customWidth="1"/>
    <col min="4634" max="4634" width="11.42578125" style="23"/>
    <col min="4635" max="4635" width="56.140625" style="23" customWidth="1"/>
    <col min="4636" max="4864" width="11.42578125" style="23"/>
    <col min="4865" max="4865" width="2.7109375" style="23" customWidth="1"/>
    <col min="4866" max="4866" width="3" style="23" customWidth="1"/>
    <col min="4867" max="4867" width="3.85546875" style="23" customWidth="1"/>
    <col min="4868" max="4868" width="4.7109375" style="23" customWidth="1"/>
    <col min="4869" max="4870" width="4" style="23" customWidth="1"/>
    <col min="4871" max="4871" width="3.42578125" style="23" customWidth="1"/>
    <col min="4872" max="4872" width="4" style="23" customWidth="1"/>
    <col min="4873" max="4873" width="2.85546875" style="23" customWidth="1"/>
    <col min="4874" max="4882" width="4" style="23" customWidth="1"/>
    <col min="4883" max="4884" width="3" style="23" customWidth="1"/>
    <col min="4885" max="4886" width="4" style="23" customWidth="1"/>
    <col min="4887" max="4887" width="4.5703125" style="23" customWidth="1"/>
    <col min="4888" max="4888" width="3" style="23" customWidth="1"/>
    <col min="4889" max="4889" width="4.7109375" style="23" customWidth="1"/>
    <col min="4890" max="4890" width="11.42578125" style="23"/>
    <col min="4891" max="4891" width="56.140625" style="23" customWidth="1"/>
    <col min="4892" max="5120" width="11.42578125" style="23"/>
    <col min="5121" max="5121" width="2.7109375" style="23" customWidth="1"/>
    <col min="5122" max="5122" width="3" style="23" customWidth="1"/>
    <col min="5123" max="5123" width="3.85546875" style="23" customWidth="1"/>
    <col min="5124" max="5124" width="4.7109375" style="23" customWidth="1"/>
    <col min="5125" max="5126" width="4" style="23" customWidth="1"/>
    <col min="5127" max="5127" width="3.42578125" style="23" customWidth="1"/>
    <col min="5128" max="5128" width="4" style="23" customWidth="1"/>
    <col min="5129" max="5129" width="2.85546875" style="23" customWidth="1"/>
    <col min="5130" max="5138" width="4" style="23" customWidth="1"/>
    <col min="5139" max="5140" width="3" style="23" customWidth="1"/>
    <col min="5141" max="5142" width="4" style="23" customWidth="1"/>
    <col min="5143" max="5143" width="4.5703125" style="23" customWidth="1"/>
    <col min="5144" max="5144" width="3" style="23" customWidth="1"/>
    <col min="5145" max="5145" width="4.7109375" style="23" customWidth="1"/>
    <col min="5146" max="5146" width="11.42578125" style="23"/>
    <col min="5147" max="5147" width="56.140625" style="23" customWidth="1"/>
    <col min="5148" max="5376" width="11.42578125" style="23"/>
    <col min="5377" max="5377" width="2.7109375" style="23" customWidth="1"/>
    <col min="5378" max="5378" width="3" style="23" customWidth="1"/>
    <col min="5379" max="5379" width="3.85546875" style="23" customWidth="1"/>
    <col min="5380" max="5380" width="4.7109375" style="23" customWidth="1"/>
    <col min="5381" max="5382" width="4" style="23" customWidth="1"/>
    <col min="5383" max="5383" width="3.42578125" style="23" customWidth="1"/>
    <col min="5384" max="5384" width="4" style="23" customWidth="1"/>
    <col min="5385" max="5385" width="2.85546875" style="23" customWidth="1"/>
    <col min="5386" max="5394" width="4" style="23" customWidth="1"/>
    <col min="5395" max="5396" width="3" style="23" customWidth="1"/>
    <col min="5397" max="5398" width="4" style="23" customWidth="1"/>
    <col min="5399" max="5399" width="4.5703125" style="23" customWidth="1"/>
    <col min="5400" max="5400" width="3" style="23" customWidth="1"/>
    <col min="5401" max="5401" width="4.7109375" style="23" customWidth="1"/>
    <col min="5402" max="5402" width="11.42578125" style="23"/>
    <col min="5403" max="5403" width="56.140625" style="23" customWidth="1"/>
    <col min="5404" max="5632" width="11.42578125" style="23"/>
    <col min="5633" max="5633" width="2.7109375" style="23" customWidth="1"/>
    <col min="5634" max="5634" width="3" style="23" customWidth="1"/>
    <col min="5635" max="5635" width="3.85546875" style="23" customWidth="1"/>
    <col min="5636" max="5636" width="4.7109375" style="23" customWidth="1"/>
    <col min="5637" max="5638" width="4" style="23" customWidth="1"/>
    <col min="5639" max="5639" width="3.42578125" style="23" customWidth="1"/>
    <col min="5640" max="5640" width="4" style="23" customWidth="1"/>
    <col min="5641" max="5641" width="2.85546875" style="23" customWidth="1"/>
    <col min="5642" max="5650" width="4" style="23" customWidth="1"/>
    <col min="5651" max="5652" width="3" style="23" customWidth="1"/>
    <col min="5653" max="5654" width="4" style="23" customWidth="1"/>
    <col min="5655" max="5655" width="4.5703125" style="23" customWidth="1"/>
    <col min="5656" max="5656" width="3" style="23" customWidth="1"/>
    <col min="5657" max="5657" width="4.7109375" style="23" customWidth="1"/>
    <col min="5658" max="5658" width="11.42578125" style="23"/>
    <col min="5659" max="5659" width="56.140625" style="23" customWidth="1"/>
    <col min="5660" max="5888" width="11.42578125" style="23"/>
    <col min="5889" max="5889" width="2.7109375" style="23" customWidth="1"/>
    <col min="5890" max="5890" width="3" style="23" customWidth="1"/>
    <col min="5891" max="5891" width="3.85546875" style="23" customWidth="1"/>
    <col min="5892" max="5892" width="4.7109375" style="23" customWidth="1"/>
    <col min="5893" max="5894" width="4" style="23" customWidth="1"/>
    <col min="5895" max="5895" width="3.42578125" style="23" customWidth="1"/>
    <col min="5896" max="5896" width="4" style="23" customWidth="1"/>
    <col min="5897" max="5897" width="2.85546875" style="23" customWidth="1"/>
    <col min="5898" max="5906" width="4" style="23" customWidth="1"/>
    <col min="5907" max="5908" width="3" style="23" customWidth="1"/>
    <col min="5909" max="5910" width="4" style="23" customWidth="1"/>
    <col min="5911" max="5911" width="4.5703125" style="23" customWidth="1"/>
    <col min="5912" max="5912" width="3" style="23" customWidth="1"/>
    <col min="5913" max="5913" width="4.7109375" style="23" customWidth="1"/>
    <col min="5914" max="5914" width="11.42578125" style="23"/>
    <col min="5915" max="5915" width="56.140625" style="23" customWidth="1"/>
    <col min="5916" max="6144" width="11.42578125" style="23"/>
    <col min="6145" max="6145" width="2.7109375" style="23" customWidth="1"/>
    <col min="6146" max="6146" width="3" style="23" customWidth="1"/>
    <col min="6147" max="6147" width="3.85546875" style="23" customWidth="1"/>
    <col min="6148" max="6148" width="4.7109375" style="23" customWidth="1"/>
    <col min="6149" max="6150" width="4" style="23" customWidth="1"/>
    <col min="6151" max="6151" width="3.42578125" style="23" customWidth="1"/>
    <col min="6152" max="6152" width="4" style="23" customWidth="1"/>
    <col min="6153" max="6153" width="2.85546875" style="23" customWidth="1"/>
    <col min="6154" max="6162" width="4" style="23" customWidth="1"/>
    <col min="6163" max="6164" width="3" style="23" customWidth="1"/>
    <col min="6165" max="6166" width="4" style="23" customWidth="1"/>
    <col min="6167" max="6167" width="4.5703125" style="23" customWidth="1"/>
    <col min="6168" max="6168" width="3" style="23" customWidth="1"/>
    <col min="6169" max="6169" width="4.7109375" style="23" customWidth="1"/>
    <col min="6170" max="6170" width="11.42578125" style="23"/>
    <col min="6171" max="6171" width="56.140625" style="23" customWidth="1"/>
    <col min="6172" max="6400" width="11.42578125" style="23"/>
    <col min="6401" max="6401" width="2.7109375" style="23" customWidth="1"/>
    <col min="6402" max="6402" width="3" style="23" customWidth="1"/>
    <col min="6403" max="6403" width="3.85546875" style="23" customWidth="1"/>
    <col min="6404" max="6404" width="4.7109375" style="23" customWidth="1"/>
    <col min="6405" max="6406" width="4" style="23" customWidth="1"/>
    <col min="6407" max="6407" width="3.42578125" style="23" customWidth="1"/>
    <col min="6408" max="6408" width="4" style="23" customWidth="1"/>
    <col min="6409" max="6409" width="2.85546875" style="23" customWidth="1"/>
    <col min="6410" max="6418" width="4" style="23" customWidth="1"/>
    <col min="6419" max="6420" width="3" style="23" customWidth="1"/>
    <col min="6421" max="6422" width="4" style="23" customWidth="1"/>
    <col min="6423" max="6423" width="4.5703125" style="23" customWidth="1"/>
    <col min="6424" max="6424" width="3" style="23" customWidth="1"/>
    <col min="6425" max="6425" width="4.7109375" style="23" customWidth="1"/>
    <col min="6426" max="6426" width="11.42578125" style="23"/>
    <col min="6427" max="6427" width="56.140625" style="23" customWidth="1"/>
    <col min="6428" max="6656" width="11.42578125" style="23"/>
    <col min="6657" max="6657" width="2.7109375" style="23" customWidth="1"/>
    <col min="6658" max="6658" width="3" style="23" customWidth="1"/>
    <col min="6659" max="6659" width="3.85546875" style="23" customWidth="1"/>
    <col min="6660" max="6660" width="4.7109375" style="23" customWidth="1"/>
    <col min="6661" max="6662" width="4" style="23" customWidth="1"/>
    <col min="6663" max="6663" width="3.42578125" style="23" customWidth="1"/>
    <col min="6664" max="6664" width="4" style="23" customWidth="1"/>
    <col min="6665" max="6665" width="2.85546875" style="23" customWidth="1"/>
    <col min="6666" max="6674" width="4" style="23" customWidth="1"/>
    <col min="6675" max="6676" width="3" style="23" customWidth="1"/>
    <col min="6677" max="6678" width="4" style="23" customWidth="1"/>
    <col min="6679" max="6679" width="4.5703125" style="23" customWidth="1"/>
    <col min="6680" max="6680" width="3" style="23" customWidth="1"/>
    <col min="6681" max="6681" width="4.7109375" style="23" customWidth="1"/>
    <col min="6682" max="6682" width="11.42578125" style="23"/>
    <col min="6683" max="6683" width="56.140625" style="23" customWidth="1"/>
    <col min="6684" max="6912" width="11.42578125" style="23"/>
    <col min="6913" max="6913" width="2.7109375" style="23" customWidth="1"/>
    <col min="6914" max="6914" width="3" style="23" customWidth="1"/>
    <col min="6915" max="6915" width="3.85546875" style="23" customWidth="1"/>
    <col min="6916" max="6916" width="4.7109375" style="23" customWidth="1"/>
    <col min="6917" max="6918" width="4" style="23" customWidth="1"/>
    <col min="6919" max="6919" width="3.42578125" style="23" customWidth="1"/>
    <col min="6920" max="6920" width="4" style="23" customWidth="1"/>
    <col min="6921" max="6921" width="2.85546875" style="23" customWidth="1"/>
    <col min="6922" max="6930" width="4" style="23" customWidth="1"/>
    <col min="6931" max="6932" width="3" style="23" customWidth="1"/>
    <col min="6933" max="6934" width="4" style="23" customWidth="1"/>
    <col min="6935" max="6935" width="4.5703125" style="23" customWidth="1"/>
    <col min="6936" max="6936" width="3" style="23" customWidth="1"/>
    <col min="6937" max="6937" width="4.7109375" style="23" customWidth="1"/>
    <col min="6938" max="6938" width="11.42578125" style="23"/>
    <col min="6939" max="6939" width="56.140625" style="23" customWidth="1"/>
    <col min="6940" max="7168" width="11.42578125" style="23"/>
    <col min="7169" max="7169" width="2.7109375" style="23" customWidth="1"/>
    <col min="7170" max="7170" width="3" style="23" customWidth="1"/>
    <col min="7171" max="7171" width="3.85546875" style="23" customWidth="1"/>
    <col min="7172" max="7172" width="4.7109375" style="23" customWidth="1"/>
    <col min="7173" max="7174" width="4" style="23" customWidth="1"/>
    <col min="7175" max="7175" width="3.42578125" style="23" customWidth="1"/>
    <col min="7176" max="7176" width="4" style="23" customWidth="1"/>
    <col min="7177" max="7177" width="2.85546875" style="23" customWidth="1"/>
    <col min="7178" max="7186" width="4" style="23" customWidth="1"/>
    <col min="7187" max="7188" width="3" style="23" customWidth="1"/>
    <col min="7189" max="7190" width="4" style="23" customWidth="1"/>
    <col min="7191" max="7191" width="4.5703125" style="23" customWidth="1"/>
    <col min="7192" max="7192" width="3" style="23" customWidth="1"/>
    <col min="7193" max="7193" width="4.7109375" style="23" customWidth="1"/>
    <col min="7194" max="7194" width="11.42578125" style="23"/>
    <col min="7195" max="7195" width="56.140625" style="23" customWidth="1"/>
    <col min="7196" max="7424" width="11.42578125" style="23"/>
    <col min="7425" max="7425" width="2.7109375" style="23" customWidth="1"/>
    <col min="7426" max="7426" width="3" style="23" customWidth="1"/>
    <col min="7427" max="7427" width="3.85546875" style="23" customWidth="1"/>
    <col min="7428" max="7428" width="4.7109375" style="23" customWidth="1"/>
    <col min="7429" max="7430" width="4" style="23" customWidth="1"/>
    <col min="7431" max="7431" width="3.42578125" style="23" customWidth="1"/>
    <col min="7432" max="7432" width="4" style="23" customWidth="1"/>
    <col min="7433" max="7433" width="2.85546875" style="23" customWidth="1"/>
    <col min="7434" max="7442" width="4" style="23" customWidth="1"/>
    <col min="7443" max="7444" width="3" style="23" customWidth="1"/>
    <col min="7445" max="7446" width="4" style="23" customWidth="1"/>
    <col min="7447" max="7447" width="4.5703125" style="23" customWidth="1"/>
    <col min="7448" max="7448" width="3" style="23" customWidth="1"/>
    <col min="7449" max="7449" width="4.7109375" style="23" customWidth="1"/>
    <col min="7450" max="7450" width="11.42578125" style="23"/>
    <col min="7451" max="7451" width="56.140625" style="23" customWidth="1"/>
    <col min="7452" max="7680" width="11.42578125" style="23"/>
    <col min="7681" max="7681" width="2.7109375" style="23" customWidth="1"/>
    <col min="7682" max="7682" width="3" style="23" customWidth="1"/>
    <col min="7683" max="7683" width="3.85546875" style="23" customWidth="1"/>
    <col min="7684" max="7684" width="4.7109375" style="23" customWidth="1"/>
    <col min="7685" max="7686" width="4" style="23" customWidth="1"/>
    <col min="7687" max="7687" width="3.42578125" style="23" customWidth="1"/>
    <col min="7688" max="7688" width="4" style="23" customWidth="1"/>
    <col min="7689" max="7689" width="2.85546875" style="23" customWidth="1"/>
    <col min="7690" max="7698" width="4" style="23" customWidth="1"/>
    <col min="7699" max="7700" width="3" style="23" customWidth="1"/>
    <col min="7701" max="7702" width="4" style="23" customWidth="1"/>
    <col min="7703" max="7703" width="4.5703125" style="23" customWidth="1"/>
    <col min="7704" max="7704" width="3" style="23" customWidth="1"/>
    <col min="7705" max="7705" width="4.7109375" style="23" customWidth="1"/>
    <col min="7706" max="7706" width="11.42578125" style="23"/>
    <col min="7707" max="7707" width="56.140625" style="23" customWidth="1"/>
    <col min="7708" max="7936" width="11.42578125" style="23"/>
    <col min="7937" max="7937" width="2.7109375" style="23" customWidth="1"/>
    <col min="7938" max="7938" width="3" style="23" customWidth="1"/>
    <col min="7939" max="7939" width="3.85546875" style="23" customWidth="1"/>
    <col min="7940" max="7940" width="4.7109375" style="23" customWidth="1"/>
    <col min="7941" max="7942" width="4" style="23" customWidth="1"/>
    <col min="7943" max="7943" width="3.42578125" style="23" customWidth="1"/>
    <col min="7944" max="7944" width="4" style="23" customWidth="1"/>
    <col min="7945" max="7945" width="2.85546875" style="23" customWidth="1"/>
    <col min="7946" max="7954" width="4" style="23" customWidth="1"/>
    <col min="7955" max="7956" width="3" style="23" customWidth="1"/>
    <col min="7957" max="7958" width="4" style="23" customWidth="1"/>
    <col min="7959" max="7959" width="4.5703125" style="23" customWidth="1"/>
    <col min="7960" max="7960" width="3" style="23" customWidth="1"/>
    <col min="7961" max="7961" width="4.7109375" style="23" customWidth="1"/>
    <col min="7962" max="7962" width="11.42578125" style="23"/>
    <col min="7963" max="7963" width="56.140625" style="23" customWidth="1"/>
    <col min="7964" max="8192" width="11.42578125" style="23"/>
    <col min="8193" max="8193" width="2.7109375" style="23" customWidth="1"/>
    <col min="8194" max="8194" width="3" style="23" customWidth="1"/>
    <col min="8195" max="8195" width="3.85546875" style="23" customWidth="1"/>
    <col min="8196" max="8196" width="4.7109375" style="23" customWidth="1"/>
    <col min="8197" max="8198" width="4" style="23" customWidth="1"/>
    <col min="8199" max="8199" width="3.42578125" style="23" customWidth="1"/>
    <col min="8200" max="8200" width="4" style="23" customWidth="1"/>
    <col min="8201" max="8201" width="2.85546875" style="23" customWidth="1"/>
    <col min="8202" max="8210" width="4" style="23" customWidth="1"/>
    <col min="8211" max="8212" width="3" style="23" customWidth="1"/>
    <col min="8213" max="8214" width="4" style="23" customWidth="1"/>
    <col min="8215" max="8215" width="4.5703125" style="23" customWidth="1"/>
    <col min="8216" max="8216" width="3" style="23" customWidth="1"/>
    <col min="8217" max="8217" width="4.7109375" style="23" customWidth="1"/>
    <col min="8218" max="8218" width="11.42578125" style="23"/>
    <col min="8219" max="8219" width="56.140625" style="23" customWidth="1"/>
    <col min="8220" max="8448" width="11.42578125" style="23"/>
    <col min="8449" max="8449" width="2.7109375" style="23" customWidth="1"/>
    <col min="8450" max="8450" width="3" style="23" customWidth="1"/>
    <col min="8451" max="8451" width="3.85546875" style="23" customWidth="1"/>
    <col min="8452" max="8452" width="4.7109375" style="23" customWidth="1"/>
    <col min="8453" max="8454" width="4" style="23" customWidth="1"/>
    <col min="8455" max="8455" width="3.42578125" style="23" customWidth="1"/>
    <col min="8456" max="8456" width="4" style="23" customWidth="1"/>
    <col min="8457" max="8457" width="2.85546875" style="23" customWidth="1"/>
    <col min="8458" max="8466" width="4" style="23" customWidth="1"/>
    <col min="8467" max="8468" width="3" style="23" customWidth="1"/>
    <col min="8469" max="8470" width="4" style="23" customWidth="1"/>
    <col min="8471" max="8471" width="4.5703125" style="23" customWidth="1"/>
    <col min="8472" max="8472" width="3" style="23" customWidth="1"/>
    <col min="8473" max="8473" width="4.7109375" style="23" customWidth="1"/>
    <col min="8474" max="8474" width="11.42578125" style="23"/>
    <col min="8475" max="8475" width="56.140625" style="23" customWidth="1"/>
    <col min="8476" max="8704" width="11.42578125" style="23"/>
    <col min="8705" max="8705" width="2.7109375" style="23" customWidth="1"/>
    <col min="8706" max="8706" width="3" style="23" customWidth="1"/>
    <col min="8707" max="8707" width="3.85546875" style="23" customWidth="1"/>
    <col min="8708" max="8708" width="4.7109375" style="23" customWidth="1"/>
    <col min="8709" max="8710" width="4" style="23" customWidth="1"/>
    <col min="8711" max="8711" width="3.42578125" style="23" customWidth="1"/>
    <col min="8712" max="8712" width="4" style="23" customWidth="1"/>
    <col min="8713" max="8713" width="2.85546875" style="23" customWidth="1"/>
    <col min="8714" max="8722" width="4" style="23" customWidth="1"/>
    <col min="8723" max="8724" width="3" style="23" customWidth="1"/>
    <col min="8725" max="8726" width="4" style="23" customWidth="1"/>
    <col min="8727" max="8727" width="4.5703125" style="23" customWidth="1"/>
    <col min="8728" max="8728" width="3" style="23" customWidth="1"/>
    <col min="8729" max="8729" width="4.7109375" style="23" customWidth="1"/>
    <col min="8730" max="8730" width="11.42578125" style="23"/>
    <col min="8731" max="8731" width="56.140625" style="23" customWidth="1"/>
    <col min="8732" max="8960" width="11.42578125" style="23"/>
    <col min="8961" max="8961" width="2.7109375" style="23" customWidth="1"/>
    <col min="8962" max="8962" width="3" style="23" customWidth="1"/>
    <col min="8963" max="8963" width="3.85546875" style="23" customWidth="1"/>
    <col min="8964" max="8964" width="4.7109375" style="23" customWidth="1"/>
    <col min="8965" max="8966" width="4" style="23" customWidth="1"/>
    <col min="8967" max="8967" width="3.42578125" style="23" customWidth="1"/>
    <col min="8968" max="8968" width="4" style="23" customWidth="1"/>
    <col min="8969" max="8969" width="2.85546875" style="23" customWidth="1"/>
    <col min="8970" max="8978" width="4" style="23" customWidth="1"/>
    <col min="8979" max="8980" width="3" style="23" customWidth="1"/>
    <col min="8981" max="8982" width="4" style="23" customWidth="1"/>
    <col min="8983" max="8983" width="4.5703125" style="23" customWidth="1"/>
    <col min="8984" max="8984" width="3" style="23" customWidth="1"/>
    <col min="8985" max="8985" width="4.7109375" style="23" customWidth="1"/>
    <col min="8986" max="8986" width="11.42578125" style="23"/>
    <col min="8987" max="8987" width="56.140625" style="23" customWidth="1"/>
    <col min="8988" max="9216" width="11.42578125" style="23"/>
    <col min="9217" max="9217" width="2.7109375" style="23" customWidth="1"/>
    <col min="9218" max="9218" width="3" style="23" customWidth="1"/>
    <col min="9219" max="9219" width="3.85546875" style="23" customWidth="1"/>
    <col min="9220" max="9220" width="4.7109375" style="23" customWidth="1"/>
    <col min="9221" max="9222" width="4" style="23" customWidth="1"/>
    <col min="9223" max="9223" width="3.42578125" style="23" customWidth="1"/>
    <col min="9224" max="9224" width="4" style="23" customWidth="1"/>
    <col min="9225" max="9225" width="2.85546875" style="23" customWidth="1"/>
    <col min="9226" max="9234" width="4" style="23" customWidth="1"/>
    <col min="9235" max="9236" width="3" style="23" customWidth="1"/>
    <col min="9237" max="9238" width="4" style="23" customWidth="1"/>
    <col min="9239" max="9239" width="4.5703125" style="23" customWidth="1"/>
    <col min="9240" max="9240" width="3" style="23" customWidth="1"/>
    <col min="9241" max="9241" width="4.7109375" style="23" customWidth="1"/>
    <col min="9242" max="9242" width="11.42578125" style="23"/>
    <col min="9243" max="9243" width="56.140625" style="23" customWidth="1"/>
    <col min="9244" max="9472" width="11.42578125" style="23"/>
    <col min="9473" max="9473" width="2.7109375" style="23" customWidth="1"/>
    <col min="9474" max="9474" width="3" style="23" customWidth="1"/>
    <col min="9475" max="9475" width="3.85546875" style="23" customWidth="1"/>
    <col min="9476" max="9476" width="4.7109375" style="23" customWidth="1"/>
    <col min="9477" max="9478" width="4" style="23" customWidth="1"/>
    <col min="9479" max="9479" width="3.42578125" style="23" customWidth="1"/>
    <col min="9480" max="9480" width="4" style="23" customWidth="1"/>
    <col min="9481" max="9481" width="2.85546875" style="23" customWidth="1"/>
    <col min="9482" max="9490" width="4" style="23" customWidth="1"/>
    <col min="9491" max="9492" width="3" style="23" customWidth="1"/>
    <col min="9493" max="9494" width="4" style="23" customWidth="1"/>
    <col min="9495" max="9495" width="4.5703125" style="23" customWidth="1"/>
    <col min="9496" max="9496" width="3" style="23" customWidth="1"/>
    <col min="9497" max="9497" width="4.7109375" style="23" customWidth="1"/>
    <col min="9498" max="9498" width="11.42578125" style="23"/>
    <col min="9499" max="9499" width="56.140625" style="23" customWidth="1"/>
    <col min="9500" max="9728" width="11.42578125" style="23"/>
    <col min="9729" max="9729" width="2.7109375" style="23" customWidth="1"/>
    <col min="9730" max="9730" width="3" style="23" customWidth="1"/>
    <col min="9731" max="9731" width="3.85546875" style="23" customWidth="1"/>
    <col min="9732" max="9732" width="4.7109375" style="23" customWidth="1"/>
    <col min="9733" max="9734" width="4" style="23" customWidth="1"/>
    <col min="9735" max="9735" width="3.42578125" style="23" customWidth="1"/>
    <col min="9736" max="9736" width="4" style="23" customWidth="1"/>
    <col min="9737" max="9737" width="2.85546875" style="23" customWidth="1"/>
    <col min="9738" max="9746" width="4" style="23" customWidth="1"/>
    <col min="9747" max="9748" width="3" style="23" customWidth="1"/>
    <col min="9749" max="9750" width="4" style="23" customWidth="1"/>
    <col min="9751" max="9751" width="4.5703125" style="23" customWidth="1"/>
    <col min="9752" max="9752" width="3" style="23" customWidth="1"/>
    <col min="9753" max="9753" width="4.7109375" style="23" customWidth="1"/>
    <col min="9754" max="9754" width="11.42578125" style="23"/>
    <col min="9755" max="9755" width="56.140625" style="23" customWidth="1"/>
    <col min="9756" max="9984" width="11.42578125" style="23"/>
    <col min="9985" max="9985" width="2.7109375" style="23" customWidth="1"/>
    <col min="9986" max="9986" width="3" style="23" customWidth="1"/>
    <col min="9987" max="9987" width="3.85546875" style="23" customWidth="1"/>
    <col min="9988" max="9988" width="4.7109375" style="23" customWidth="1"/>
    <col min="9989" max="9990" width="4" style="23" customWidth="1"/>
    <col min="9991" max="9991" width="3.42578125" style="23" customWidth="1"/>
    <col min="9992" max="9992" width="4" style="23" customWidth="1"/>
    <col min="9993" max="9993" width="2.85546875" style="23" customWidth="1"/>
    <col min="9994" max="10002" width="4" style="23" customWidth="1"/>
    <col min="10003" max="10004" width="3" style="23" customWidth="1"/>
    <col min="10005" max="10006" width="4" style="23" customWidth="1"/>
    <col min="10007" max="10007" width="4.5703125" style="23" customWidth="1"/>
    <col min="10008" max="10008" width="3" style="23" customWidth="1"/>
    <col min="10009" max="10009" width="4.7109375" style="23" customWidth="1"/>
    <col min="10010" max="10010" width="11.42578125" style="23"/>
    <col min="10011" max="10011" width="56.140625" style="23" customWidth="1"/>
    <col min="10012" max="10240" width="11.42578125" style="23"/>
    <col min="10241" max="10241" width="2.7109375" style="23" customWidth="1"/>
    <col min="10242" max="10242" width="3" style="23" customWidth="1"/>
    <col min="10243" max="10243" width="3.85546875" style="23" customWidth="1"/>
    <col min="10244" max="10244" width="4.7109375" style="23" customWidth="1"/>
    <col min="10245" max="10246" width="4" style="23" customWidth="1"/>
    <col min="10247" max="10247" width="3.42578125" style="23" customWidth="1"/>
    <col min="10248" max="10248" width="4" style="23" customWidth="1"/>
    <col min="10249" max="10249" width="2.85546875" style="23" customWidth="1"/>
    <col min="10250" max="10258" width="4" style="23" customWidth="1"/>
    <col min="10259" max="10260" width="3" style="23" customWidth="1"/>
    <col min="10261" max="10262" width="4" style="23" customWidth="1"/>
    <col min="10263" max="10263" width="4.5703125" style="23" customWidth="1"/>
    <col min="10264" max="10264" width="3" style="23" customWidth="1"/>
    <col min="10265" max="10265" width="4.7109375" style="23" customWidth="1"/>
    <col min="10266" max="10266" width="11.42578125" style="23"/>
    <col min="10267" max="10267" width="56.140625" style="23" customWidth="1"/>
    <col min="10268" max="10496" width="11.42578125" style="23"/>
    <col min="10497" max="10497" width="2.7109375" style="23" customWidth="1"/>
    <col min="10498" max="10498" width="3" style="23" customWidth="1"/>
    <col min="10499" max="10499" width="3.85546875" style="23" customWidth="1"/>
    <col min="10500" max="10500" width="4.7109375" style="23" customWidth="1"/>
    <col min="10501" max="10502" width="4" style="23" customWidth="1"/>
    <col min="10503" max="10503" width="3.42578125" style="23" customWidth="1"/>
    <col min="10504" max="10504" width="4" style="23" customWidth="1"/>
    <col min="10505" max="10505" width="2.85546875" style="23" customWidth="1"/>
    <col min="10506" max="10514" width="4" style="23" customWidth="1"/>
    <col min="10515" max="10516" width="3" style="23" customWidth="1"/>
    <col min="10517" max="10518" width="4" style="23" customWidth="1"/>
    <col min="10519" max="10519" width="4.5703125" style="23" customWidth="1"/>
    <col min="10520" max="10520" width="3" style="23" customWidth="1"/>
    <col min="10521" max="10521" width="4.7109375" style="23" customWidth="1"/>
    <col min="10522" max="10522" width="11.42578125" style="23"/>
    <col min="10523" max="10523" width="56.140625" style="23" customWidth="1"/>
    <col min="10524" max="10752" width="11.42578125" style="23"/>
    <col min="10753" max="10753" width="2.7109375" style="23" customWidth="1"/>
    <col min="10754" max="10754" width="3" style="23" customWidth="1"/>
    <col min="10755" max="10755" width="3.85546875" style="23" customWidth="1"/>
    <col min="10756" max="10756" width="4.7109375" style="23" customWidth="1"/>
    <col min="10757" max="10758" width="4" style="23" customWidth="1"/>
    <col min="10759" max="10759" width="3.42578125" style="23" customWidth="1"/>
    <col min="10760" max="10760" width="4" style="23" customWidth="1"/>
    <col min="10761" max="10761" width="2.85546875" style="23" customWidth="1"/>
    <col min="10762" max="10770" width="4" style="23" customWidth="1"/>
    <col min="10771" max="10772" width="3" style="23" customWidth="1"/>
    <col min="10773" max="10774" width="4" style="23" customWidth="1"/>
    <col min="10775" max="10775" width="4.5703125" style="23" customWidth="1"/>
    <col min="10776" max="10776" width="3" style="23" customWidth="1"/>
    <col min="10777" max="10777" width="4.7109375" style="23" customWidth="1"/>
    <col min="10778" max="10778" width="11.42578125" style="23"/>
    <col min="10779" max="10779" width="56.140625" style="23" customWidth="1"/>
    <col min="10780" max="11008" width="11.42578125" style="23"/>
    <col min="11009" max="11009" width="2.7109375" style="23" customWidth="1"/>
    <col min="11010" max="11010" width="3" style="23" customWidth="1"/>
    <col min="11011" max="11011" width="3.85546875" style="23" customWidth="1"/>
    <col min="11012" max="11012" width="4.7109375" style="23" customWidth="1"/>
    <col min="11013" max="11014" width="4" style="23" customWidth="1"/>
    <col min="11015" max="11015" width="3.42578125" style="23" customWidth="1"/>
    <col min="11016" max="11016" width="4" style="23" customWidth="1"/>
    <col min="11017" max="11017" width="2.85546875" style="23" customWidth="1"/>
    <col min="11018" max="11026" width="4" style="23" customWidth="1"/>
    <col min="11027" max="11028" width="3" style="23" customWidth="1"/>
    <col min="11029" max="11030" width="4" style="23" customWidth="1"/>
    <col min="11031" max="11031" width="4.5703125" style="23" customWidth="1"/>
    <col min="11032" max="11032" width="3" style="23" customWidth="1"/>
    <col min="11033" max="11033" width="4.7109375" style="23" customWidth="1"/>
    <col min="11034" max="11034" width="11.42578125" style="23"/>
    <col min="11035" max="11035" width="56.140625" style="23" customWidth="1"/>
    <col min="11036" max="11264" width="11.42578125" style="23"/>
    <col min="11265" max="11265" width="2.7109375" style="23" customWidth="1"/>
    <col min="11266" max="11266" width="3" style="23" customWidth="1"/>
    <col min="11267" max="11267" width="3.85546875" style="23" customWidth="1"/>
    <col min="11268" max="11268" width="4.7109375" style="23" customWidth="1"/>
    <col min="11269" max="11270" width="4" style="23" customWidth="1"/>
    <col min="11271" max="11271" width="3.42578125" style="23" customWidth="1"/>
    <col min="11272" max="11272" width="4" style="23" customWidth="1"/>
    <col min="11273" max="11273" width="2.85546875" style="23" customWidth="1"/>
    <col min="11274" max="11282" width="4" style="23" customWidth="1"/>
    <col min="11283" max="11284" width="3" style="23" customWidth="1"/>
    <col min="11285" max="11286" width="4" style="23" customWidth="1"/>
    <col min="11287" max="11287" width="4.5703125" style="23" customWidth="1"/>
    <col min="11288" max="11288" width="3" style="23" customWidth="1"/>
    <col min="11289" max="11289" width="4.7109375" style="23" customWidth="1"/>
    <col min="11290" max="11290" width="11.42578125" style="23"/>
    <col min="11291" max="11291" width="56.140625" style="23" customWidth="1"/>
    <col min="11292" max="11520" width="11.42578125" style="23"/>
    <col min="11521" max="11521" width="2.7109375" style="23" customWidth="1"/>
    <col min="11522" max="11522" width="3" style="23" customWidth="1"/>
    <col min="11523" max="11523" width="3.85546875" style="23" customWidth="1"/>
    <col min="11524" max="11524" width="4.7109375" style="23" customWidth="1"/>
    <col min="11525" max="11526" width="4" style="23" customWidth="1"/>
    <col min="11527" max="11527" width="3.42578125" style="23" customWidth="1"/>
    <col min="11528" max="11528" width="4" style="23" customWidth="1"/>
    <col min="11529" max="11529" width="2.85546875" style="23" customWidth="1"/>
    <col min="11530" max="11538" width="4" style="23" customWidth="1"/>
    <col min="11539" max="11540" width="3" style="23" customWidth="1"/>
    <col min="11541" max="11542" width="4" style="23" customWidth="1"/>
    <col min="11543" max="11543" width="4.5703125" style="23" customWidth="1"/>
    <col min="11544" max="11544" width="3" style="23" customWidth="1"/>
    <col min="11545" max="11545" width="4.7109375" style="23" customWidth="1"/>
    <col min="11546" max="11546" width="11.42578125" style="23"/>
    <col min="11547" max="11547" width="56.140625" style="23" customWidth="1"/>
    <col min="11548" max="11776" width="11.42578125" style="23"/>
    <col min="11777" max="11777" width="2.7109375" style="23" customWidth="1"/>
    <col min="11778" max="11778" width="3" style="23" customWidth="1"/>
    <col min="11779" max="11779" width="3.85546875" style="23" customWidth="1"/>
    <col min="11780" max="11780" width="4.7109375" style="23" customWidth="1"/>
    <col min="11781" max="11782" width="4" style="23" customWidth="1"/>
    <col min="11783" max="11783" width="3.42578125" style="23" customWidth="1"/>
    <col min="11784" max="11784" width="4" style="23" customWidth="1"/>
    <col min="11785" max="11785" width="2.85546875" style="23" customWidth="1"/>
    <col min="11786" max="11794" width="4" style="23" customWidth="1"/>
    <col min="11795" max="11796" width="3" style="23" customWidth="1"/>
    <col min="11797" max="11798" width="4" style="23" customWidth="1"/>
    <col min="11799" max="11799" width="4.5703125" style="23" customWidth="1"/>
    <col min="11800" max="11800" width="3" style="23" customWidth="1"/>
    <col min="11801" max="11801" width="4.7109375" style="23" customWidth="1"/>
    <col min="11802" max="11802" width="11.42578125" style="23"/>
    <col min="11803" max="11803" width="56.140625" style="23" customWidth="1"/>
    <col min="11804" max="12032" width="11.42578125" style="23"/>
    <col min="12033" max="12033" width="2.7109375" style="23" customWidth="1"/>
    <col min="12034" max="12034" width="3" style="23" customWidth="1"/>
    <col min="12035" max="12035" width="3.85546875" style="23" customWidth="1"/>
    <col min="12036" max="12036" width="4.7109375" style="23" customWidth="1"/>
    <col min="12037" max="12038" width="4" style="23" customWidth="1"/>
    <col min="12039" max="12039" width="3.42578125" style="23" customWidth="1"/>
    <col min="12040" max="12040" width="4" style="23" customWidth="1"/>
    <col min="12041" max="12041" width="2.85546875" style="23" customWidth="1"/>
    <col min="12042" max="12050" width="4" style="23" customWidth="1"/>
    <col min="12051" max="12052" width="3" style="23" customWidth="1"/>
    <col min="12053" max="12054" width="4" style="23" customWidth="1"/>
    <col min="12055" max="12055" width="4.5703125" style="23" customWidth="1"/>
    <col min="12056" max="12056" width="3" style="23" customWidth="1"/>
    <col min="12057" max="12057" width="4.7109375" style="23" customWidth="1"/>
    <col min="12058" max="12058" width="11.42578125" style="23"/>
    <col min="12059" max="12059" width="56.140625" style="23" customWidth="1"/>
    <col min="12060" max="12288" width="11.42578125" style="23"/>
    <col min="12289" max="12289" width="2.7109375" style="23" customWidth="1"/>
    <col min="12290" max="12290" width="3" style="23" customWidth="1"/>
    <col min="12291" max="12291" width="3.85546875" style="23" customWidth="1"/>
    <col min="12292" max="12292" width="4.7109375" style="23" customWidth="1"/>
    <col min="12293" max="12294" width="4" style="23" customWidth="1"/>
    <col min="12295" max="12295" width="3.42578125" style="23" customWidth="1"/>
    <col min="12296" max="12296" width="4" style="23" customWidth="1"/>
    <col min="12297" max="12297" width="2.85546875" style="23" customWidth="1"/>
    <col min="12298" max="12306" width="4" style="23" customWidth="1"/>
    <col min="12307" max="12308" width="3" style="23" customWidth="1"/>
    <col min="12309" max="12310" width="4" style="23" customWidth="1"/>
    <col min="12311" max="12311" width="4.5703125" style="23" customWidth="1"/>
    <col min="12312" max="12312" width="3" style="23" customWidth="1"/>
    <col min="12313" max="12313" width="4.7109375" style="23" customWidth="1"/>
    <col min="12314" max="12314" width="11.42578125" style="23"/>
    <col min="12315" max="12315" width="56.140625" style="23" customWidth="1"/>
    <col min="12316" max="12544" width="11.42578125" style="23"/>
    <col min="12545" max="12545" width="2.7109375" style="23" customWidth="1"/>
    <col min="12546" max="12546" width="3" style="23" customWidth="1"/>
    <col min="12547" max="12547" width="3.85546875" style="23" customWidth="1"/>
    <col min="12548" max="12548" width="4.7109375" style="23" customWidth="1"/>
    <col min="12549" max="12550" width="4" style="23" customWidth="1"/>
    <col min="12551" max="12551" width="3.42578125" style="23" customWidth="1"/>
    <col min="12552" max="12552" width="4" style="23" customWidth="1"/>
    <col min="12553" max="12553" width="2.85546875" style="23" customWidth="1"/>
    <col min="12554" max="12562" width="4" style="23" customWidth="1"/>
    <col min="12563" max="12564" width="3" style="23" customWidth="1"/>
    <col min="12565" max="12566" width="4" style="23" customWidth="1"/>
    <col min="12567" max="12567" width="4.5703125" style="23" customWidth="1"/>
    <col min="12568" max="12568" width="3" style="23" customWidth="1"/>
    <col min="12569" max="12569" width="4.7109375" style="23" customWidth="1"/>
    <col min="12570" max="12570" width="11.42578125" style="23"/>
    <col min="12571" max="12571" width="56.140625" style="23" customWidth="1"/>
    <col min="12572" max="12800" width="11.42578125" style="23"/>
    <col min="12801" max="12801" width="2.7109375" style="23" customWidth="1"/>
    <col min="12802" max="12802" width="3" style="23" customWidth="1"/>
    <col min="12803" max="12803" width="3.85546875" style="23" customWidth="1"/>
    <col min="12804" max="12804" width="4.7109375" style="23" customWidth="1"/>
    <col min="12805" max="12806" width="4" style="23" customWidth="1"/>
    <col min="12807" max="12807" width="3.42578125" style="23" customWidth="1"/>
    <col min="12808" max="12808" width="4" style="23" customWidth="1"/>
    <col min="12809" max="12809" width="2.85546875" style="23" customWidth="1"/>
    <col min="12810" max="12818" width="4" style="23" customWidth="1"/>
    <col min="12819" max="12820" width="3" style="23" customWidth="1"/>
    <col min="12821" max="12822" width="4" style="23" customWidth="1"/>
    <col min="12823" max="12823" width="4.5703125" style="23" customWidth="1"/>
    <col min="12824" max="12824" width="3" style="23" customWidth="1"/>
    <col min="12825" max="12825" width="4.7109375" style="23" customWidth="1"/>
    <col min="12826" max="12826" width="11.42578125" style="23"/>
    <col min="12827" max="12827" width="56.140625" style="23" customWidth="1"/>
    <col min="12828" max="13056" width="11.42578125" style="23"/>
    <col min="13057" max="13057" width="2.7109375" style="23" customWidth="1"/>
    <col min="13058" max="13058" width="3" style="23" customWidth="1"/>
    <col min="13059" max="13059" width="3.85546875" style="23" customWidth="1"/>
    <col min="13060" max="13060" width="4.7109375" style="23" customWidth="1"/>
    <col min="13061" max="13062" width="4" style="23" customWidth="1"/>
    <col min="13063" max="13063" width="3.42578125" style="23" customWidth="1"/>
    <col min="13064" max="13064" width="4" style="23" customWidth="1"/>
    <col min="13065" max="13065" width="2.85546875" style="23" customWidth="1"/>
    <col min="13066" max="13074" width="4" style="23" customWidth="1"/>
    <col min="13075" max="13076" width="3" style="23" customWidth="1"/>
    <col min="13077" max="13078" width="4" style="23" customWidth="1"/>
    <col min="13079" max="13079" width="4.5703125" style="23" customWidth="1"/>
    <col min="13080" max="13080" width="3" style="23" customWidth="1"/>
    <col min="13081" max="13081" width="4.7109375" style="23" customWidth="1"/>
    <col min="13082" max="13082" width="11.42578125" style="23"/>
    <col min="13083" max="13083" width="56.140625" style="23" customWidth="1"/>
    <col min="13084" max="13312" width="11.42578125" style="23"/>
    <col min="13313" max="13313" width="2.7109375" style="23" customWidth="1"/>
    <col min="13314" max="13314" width="3" style="23" customWidth="1"/>
    <col min="13315" max="13315" width="3.85546875" style="23" customWidth="1"/>
    <col min="13316" max="13316" width="4.7109375" style="23" customWidth="1"/>
    <col min="13317" max="13318" width="4" style="23" customWidth="1"/>
    <col min="13319" max="13319" width="3.42578125" style="23" customWidth="1"/>
    <col min="13320" max="13320" width="4" style="23" customWidth="1"/>
    <col min="13321" max="13321" width="2.85546875" style="23" customWidth="1"/>
    <col min="13322" max="13330" width="4" style="23" customWidth="1"/>
    <col min="13331" max="13332" width="3" style="23" customWidth="1"/>
    <col min="13333" max="13334" width="4" style="23" customWidth="1"/>
    <col min="13335" max="13335" width="4.5703125" style="23" customWidth="1"/>
    <col min="13336" max="13336" width="3" style="23" customWidth="1"/>
    <col min="13337" max="13337" width="4.7109375" style="23" customWidth="1"/>
    <col min="13338" max="13338" width="11.42578125" style="23"/>
    <col min="13339" max="13339" width="56.140625" style="23" customWidth="1"/>
    <col min="13340" max="13568" width="11.42578125" style="23"/>
    <col min="13569" max="13569" width="2.7109375" style="23" customWidth="1"/>
    <col min="13570" max="13570" width="3" style="23" customWidth="1"/>
    <col min="13571" max="13571" width="3.85546875" style="23" customWidth="1"/>
    <col min="13572" max="13572" width="4.7109375" style="23" customWidth="1"/>
    <col min="13573" max="13574" width="4" style="23" customWidth="1"/>
    <col min="13575" max="13575" width="3.42578125" style="23" customWidth="1"/>
    <col min="13576" max="13576" width="4" style="23" customWidth="1"/>
    <col min="13577" max="13577" width="2.85546875" style="23" customWidth="1"/>
    <col min="13578" max="13586" width="4" style="23" customWidth="1"/>
    <col min="13587" max="13588" width="3" style="23" customWidth="1"/>
    <col min="13589" max="13590" width="4" style="23" customWidth="1"/>
    <col min="13591" max="13591" width="4.5703125" style="23" customWidth="1"/>
    <col min="13592" max="13592" width="3" style="23" customWidth="1"/>
    <col min="13593" max="13593" width="4.7109375" style="23" customWidth="1"/>
    <col min="13594" max="13594" width="11.42578125" style="23"/>
    <col min="13595" max="13595" width="56.140625" style="23" customWidth="1"/>
    <col min="13596" max="13824" width="11.42578125" style="23"/>
    <col min="13825" max="13825" width="2.7109375" style="23" customWidth="1"/>
    <col min="13826" max="13826" width="3" style="23" customWidth="1"/>
    <col min="13827" max="13827" width="3.85546875" style="23" customWidth="1"/>
    <col min="13828" max="13828" width="4.7109375" style="23" customWidth="1"/>
    <col min="13829" max="13830" width="4" style="23" customWidth="1"/>
    <col min="13831" max="13831" width="3.42578125" style="23" customWidth="1"/>
    <col min="13832" max="13832" width="4" style="23" customWidth="1"/>
    <col min="13833" max="13833" width="2.85546875" style="23" customWidth="1"/>
    <col min="13834" max="13842" width="4" style="23" customWidth="1"/>
    <col min="13843" max="13844" width="3" style="23" customWidth="1"/>
    <col min="13845" max="13846" width="4" style="23" customWidth="1"/>
    <col min="13847" max="13847" width="4.5703125" style="23" customWidth="1"/>
    <col min="13848" max="13848" width="3" style="23" customWidth="1"/>
    <col min="13849" max="13849" width="4.7109375" style="23" customWidth="1"/>
    <col min="13850" max="13850" width="11.42578125" style="23"/>
    <col min="13851" max="13851" width="56.140625" style="23" customWidth="1"/>
    <col min="13852" max="14080" width="11.42578125" style="23"/>
    <col min="14081" max="14081" width="2.7109375" style="23" customWidth="1"/>
    <col min="14082" max="14082" width="3" style="23" customWidth="1"/>
    <col min="14083" max="14083" width="3.85546875" style="23" customWidth="1"/>
    <col min="14084" max="14084" width="4.7109375" style="23" customWidth="1"/>
    <col min="14085" max="14086" width="4" style="23" customWidth="1"/>
    <col min="14087" max="14087" width="3.42578125" style="23" customWidth="1"/>
    <col min="14088" max="14088" width="4" style="23" customWidth="1"/>
    <col min="14089" max="14089" width="2.85546875" style="23" customWidth="1"/>
    <col min="14090" max="14098" width="4" style="23" customWidth="1"/>
    <col min="14099" max="14100" width="3" style="23" customWidth="1"/>
    <col min="14101" max="14102" width="4" style="23" customWidth="1"/>
    <col min="14103" max="14103" width="4.5703125" style="23" customWidth="1"/>
    <col min="14104" max="14104" width="3" style="23" customWidth="1"/>
    <col min="14105" max="14105" width="4.7109375" style="23" customWidth="1"/>
    <col min="14106" max="14106" width="11.42578125" style="23"/>
    <col min="14107" max="14107" width="56.140625" style="23" customWidth="1"/>
    <col min="14108" max="14336" width="11.42578125" style="23"/>
    <col min="14337" max="14337" width="2.7109375" style="23" customWidth="1"/>
    <col min="14338" max="14338" width="3" style="23" customWidth="1"/>
    <col min="14339" max="14339" width="3.85546875" style="23" customWidth="1"/>
    <col min="14340" max="14340" width="4.7109375" style="23" customWidth="1"/>
    <col min="14341" max="14342" width="4" style="23" customWidth="1"/>
    <col min="14343" max="14343" width="3.42578125" style="23" customWidth="1"/>
    <col min="14344" max="14344" width="4" style="23" customWidth="1"/>
    <col min="14345" max="14345" width="2.85546875" style="23" customWidth="1"/>
    <col min="14346" max="14354" width="4" style="23" customWidth="1"/>
    <col min="14355" max="14356" width="3" style="23" customWidth="1"/>
    <col min="14357" max="14358" width="4" style="23" customWidth="1"/>
    <col min="14359" max="14359" width="4.5703125" style="23" customWidth="1"/>
    <col min="14360" max="14360" width="3" style="23" customWidth="1"/>
    <col min="14361" max="14361" width="4.7109375" style="23" customWidth="1"/>
    <col min="14362" max="14362" width="11.42578125" style="23"/>
    <col min="14363" max="14363" width="56.140625" style="23" customWidth="1"/>
    <col min="14364" max="14592" width="11.42578125" style="23"/>
    <col min="14593" max="14593" width="2.7109375" style="23" customWidth="1"/>
    <col min="14594" max="14594" width="3" style="23" customWidth="1"/>
    <col min="14595" max="14595" width="3.85546875" style="23" customWidth="1"/>
    <col min="14596" max="14596" width="4.7109375" style="23" customWidth="1"/>
    <col min="14597" max="14598" width="4" style="23" customWidth="1"/>
    <col min="14599" max="14599" width="3.42578125" style="23" customWidth="1"/>
    <col min="14600" max="14600" width="4" style="23" customWidth="1"/>
    <col min="14601" max="14601" width="2.85546875" style="23" customWidth="1"/>
    <col min="14602" max="14610" width="4" style="23" customWidth="1"/>
    <col min="14611" max="14612" width="3" style="23" customWidth="1"/>
    <col min="14613" max="14614" width="4" style="23" customWidth="1"/>
    <col min="14615" max="14615" width="4.5703125" style="23" customWidth="1"/>
    <col min="14616" max="14616" width="3" style="23" customWidth="1"/>
    <col min="14617" max="14617" width="4.7109375" style="23" customWidth="1"/>
    <col min="14618" max="14618" width="11.42578125" style="23"/>
    <col min="14619" max="14619" width="56.140625" style="23" customWidth="1"/>
    <col min="14620" max="14848" width="11.42578125" style="23"/>
    <col min="14849" max="14849" width="2.7109375" style="23" customWidth="1"/>
    <col min="14850" max="14850" width="3" style="23" customWidth="1"/>
    <col min="14851" max="14851" width="3.85546875" style="23" customWidth="1"/>
    <col min="14852" max="14852" width="4.7109375" style="23" customWidth="1"/>
    <col min="14853" max="14854" width="4" style="23" customWidth="1"/>
    <col min="14855" max="14855" width="3.42578125" style="23" customWidth="1"/>
    <col min="14856" max="14856" width="4" style="23" customWidth="1"/>
    <col min="14857" max="14857" width="2.85546875" style="23" customWidth="1"/>
    <col min="14858" max="14866" width="4" style="23" customWidth="1"/>
    <col min="14867" max="14868" width="3" style="23" customWidth="1"/>
    <col min="14869" max="14870" width="4" style="23" customWidth="1"/>
    <col min="14871" max="14871" width="4.5703125" style="23" customWidth="1"/>
    <col min="14872" max="14872" width="3" style="23" customWidth="1"/>
    <col min="14873" max="14873" width="4.7109375" style="23" customWidth="1"/>
    <col min="14874" max="14874" width="11.42578125" style="23"/>
    <col min="14875" max="14875" width="56.140625" style="23" customWidth="1"/>
    <col min="14876" max="15104" width="11.42578125" style="23"/>
    <col min="15105" max="15105" width="2.7109375" style="23" customWidth="1"/>
    <col min="15106" max="15106" width="3" style="23" customWidth="1"/>
    <col min="15107" max="15107" width="3.85546875" style="23" customWidth="1"/>
    <col min="15108" max="15108" width="4.7109375" style="23" customWidth="1"/>
    <col min="15109" max="15110" width="4" style="23" customWidth="1"/>
    <col min="15111" max="15111" width="3.42578125" style="23" customWidth="1"/>
    <col min="15112" max="15112" width="4" style="23" customWidth="1"/>
    <col min="15113" max="15113" width="2.85546875" style="23" customWidth="1"/>
    <col min="15114" max="15122" width="4" style="23" customWidth="1"/>
    <col min="15123" max="15124" width="3" style="23" customWidth="1"/>
    <col min="15125" max="15126" width="4" style="23" customWidth="1"/>
    <col min="15127" max="15127" width="4.5703125" style="23" customWidth="1"/>
    <col min="15128" max="15128" width="3" style="23" customWidth="1"/>
    <col min="15129" max="15129" width="4.7109375" style="23" customWidth="1"/>
    <col min="15130" max="15130" width="11.42578125" style="23"/>
    <col min="15131" max="15131" width="56.140625" style="23" customWidth="1"/>
    <col min="15132" max="15360" width="11.42578125" style="23"/>
    <col min="15361" max="15361" width="2.7109375" style="23" customWidth="1"/>
    <col min="15362" max="15362" width="3" style="23" customWidth="1"/>
    <col min="15363" max="15363" width="3.85546875" style="23" customWidth="1"/>
    <col min="15364" max="15364" width="4.7109375" style="23" customWidth="1"/>
    <col min="15365" max="15366" width="4" style="23" customWidth="1"/>
    <col min="15367" max="15367" width="3.42578125" style="23" customWidth="1"/>
    <col min="15368" max="15368" width="4" style="23" customWidth="1"/>
    <col min="15369" max="15369" width="2.85546875" style="23" customWidth="1"/>
    <col min="15370" max="15378" width="4" style="23" customWidth="1"/>
    <col min="15379" max="15380" width="3" style="23" customWidth="1"/>
    <col min="15381" max="15382" width="4" style="23" customWidth="1"/>
    <col min="15383" max="15383" width="4.5703125" style="23" customWidth="1"/>
    <col min="15384" max="15384" width="3" style="23" customWidth="1"/>
    <col min="15385" max="15385" width="4.7109375" style="23" customWidth="1"/>
    <col min="15386" max="15386" width="11.42578125" style="23"/>
    <col min="15387" max="15387" width="56.140625" style="23" customWidth="1"/>
    <col min="15388" max="15616" width="11.42578125" style="23"/>
    <col min="15617" max="15617" width="2.7109375" style="23" customWidth="1"/>
    <col min="15618" max="15618" width="3" style="23" customWidth="1"/>
    <col min="15619" max="15619" width="3.85546875" style="23" customWidth="1"/>
    <col min="15620" max="15620" width="4.7109375" style="23" customWidth="1"/>
    <col min="15621" max="15622" width="4" style="23" customWidth="1"/>
    <col min="15623" max="15623" width="3.42578125" style="23" customWidth="1"/>
    <col min="15624" max="15624" width="4" style="23" customWidth="1"/>
    <col min="15625" max="15625" width="2.85546875" style="23" customWidth="1"/>
    <col min="15626" max="15634" width="4" style="23" customWidth="1"/>
    <col min="15635" max="15636" width="3" style="23" customWidth="1"/>
    <col min="15637" max="15638" width="4" style="23" customWidth="1"/>
    <col min="15639" max="15639" width="4.5703125" style="23" customWidth="1"/>
    <col min="15640" max="15640" width="3" style="23" customWidth="1"/>
    <col min="15641" max="15641" width="4.7109375" style="23" customWidth="1"/>
    <col min="15642" max="15642" width="11.42578125" style="23"/>
    <col min="15643" max="15643" width="56.140625" style="23" customWidth="1"/>
    <col min="15644" max="15872" width="11.42578125" style="23"/>
    <col min="15873" max="15873" width="2.7109375" style="23" customWidth="1"/>
    <col min="15874" max="15874" width="3" style="23" customWidth="1"/>
    <col min="15875" max="15875" width="3.85546875" style="23" customWidth="1"/>
    <col min="15876" max="15876" width="4.7109375" style="23" customWidth="1"/>
    <col min="15877" max="15878" width="4" style="23" customWidth="1"/>
    <col min="15879" max="15879" width="3.42578125" style="23" customWidth="1"/>
    <col min="15880" max="15880" width="4" style="23" customWidth="1"/>
    <col min="15881" max="15881" width="2.85546875" style="23" customWidth="1"/>
    <col min="15882" max="15890" width="4" style="23" customWidth="1"/>
    <col min="15891" max="15892" width="3" style="23" customWidth="1"/>
    <col min="15893" max="15894" width="4" style="23" customWidth="1"/>
    <col min="15895" max="15895" width="4.5703125" style="23" customWidth="1"/>
    <col min="15896" max="15896" width="3" style="23" customWidth="1"/>
    <col min="15897" max="15897" width="4.7109375" style="23" customWidth="1"/>
    <col min="15898" max="15898" width="11.42578125" style="23"/>
    <col min="15899" max="15899" width="56.140625" style="23" customWidth="1"/>
    <col min="15900" max="16128" width="11.42578125" style="23"/>
    <col min="16129" max="16129" width="2.7109375" style="23" customWidth="1"/>
    <col min="16130" max="16130" width="3" style="23" customWidth="1"/>
    <col min="16131" max="16131" width="3.85546875" style="23" customWidth="1"/>
    <col min="16132" max="16132" width="4.7109375" style="23" customWidth="1"/>
    <col min="16133" max="16134" width="4" style="23" customWidth="1"/>
    <col min="16135" max="16135" width="3.42578125" style="23" customWidth="1"/>
    <col min="16136" max="16136" width="4" style="23" customWidth="1"/>
    <col min="16137" max="16137" width="2.85546875" style="23" customWidth="1"/>
    <col min="16138" max="16146" width="4" style="23" customWidth="1"/>
    <col min="16147" max="16148" width="3" style="23" customWidth="1"/>
    <col min="16149" max="16150" width="4" style="23" customWidth="1"/>
    <col min="16151" max="16151" width="4.5703125" style="23" customWidth="1"/>
    <col min="16152" max="16152" width="3" style="23" customWidth="1"/>
    <col min="16153" max="16153" width="4.7109375" style="23" customWidth="1"/>
    <col min="16154" max="16154" width="11.42578125" style="23"/>
    <col min="16155" max="16155" width="56.140625" style="23" customWidth="1"/>
    <col min="16156" max="16384" width="11.42578125" style="23"/>
  </cols>
  <sheetData>
    <row r="1" spans="1:27" ht="12.75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7" ht="12.7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7" ht="12.75" x14ac:dyDescent="0.2">
      <c r="A3" s="69" t="s">
        <v>63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7" ht="142.5" customHeight="1" x14ac:dyDescent="0.2">
      <c r="A4" s="70" t="s">
        <v>3</v>
      </c>
      <c r="B4" s="70" t="s">
        <v>64</v>
      </c>
      <c r="C4" s="24" t="s">
        <v>65</v>
      </c>
      <c r="D4" s="24" t="s">
        <v>66</v>
      </c>
      <c r="E4" s="24" t="s">
        <v>67</v>
      </c>
      <c r="F4" s="24" t="s">
        <v>68</v>
      </c>
      <c r="G4" s="24" t="s">
        <v>69</v>
      </c>
      <c r="H4" s="24" t="s">
        <v>70</v>
      </c>
      <c r="I4" s="24" t="s">
        <v>71</v>
      </c>
      <c r="J4" s="24" t="s">
        <v>72</v>
      </c>
      <c r="K4" s="24" t="s">
        <v>73</v>
      </c>
      <c r="L4" s="24" t="s">
        <v>74</v>
      </c>
      <c r="M4" s="24" t="s">
        <v>75</v>
      </c>
      <c r="N4" s="24" t="s">
        <v>76</v>
      </c>
      <c r="O4" s="24" t="s">
        <v>77</v>
      </c>
      <c r="P4" s="24" t="s">
        <v>78</v>
      </c>
      <c r="Q4" s="24" t="s">
        <v>79</v>
      </c>
      <c r="R4" s="24" t="s">
        <v>80</v>
      </c>
      <c r="S4" s="25" t="s">
        <v>81</v>
      </c>
      <c r="T4" s="25" t="s">
        <v>82</v>
      </c>
      <c r="U4" s="70" t="s">
        <v>83</v>
      </c>
      <c r="V4" s="70" t="s">
        <v>84</v>
      </c>
      <c r="W4" s="70" t="s">
        <v>85</v>
      </c>
      <c r="X4" s="70" t="s">
        <v>86</v>
      </c>
      <c r="Z4" s="26" t="s">
        <v>87</v>
      </c>
      <c r="AA4" s="26" t="s">
        <v>88</v>
      </c>
    </row>
    <row r="5" spans="1:27" ht="11.1" customHeight="1" x14ac:dyDescent="0.2">
      <c r="A5" s="70"/>
      <c r="B5" s="70"/>
      <c r="C5" s="27">
        <v>1.5</v>
      </c>
      <c r="D5" s="27"/>
      <c r="E5" s="27">
        <v>15</v>
      </c>
      <c r="F5" s="27">
        <v>1</v>
      </c>
      <c r="G5" s="27"/>
      <c r="H5" s="27"/>
      <c r="I5" s="27"/>
      <c r="J5" s="27">
        <v>1</v>
      </c>
      <c r="K5" s="27">
        <v>1</v>
      </c>
      <c r="L5" s="27"/>
      <c r="M5" s="27">
        <v>1</v>
      </c>
      <c r="N5" s="27">
        <v>1</v>
      </c>
      <c r="O5" s="27">
        <v>3</v>
      </c>
      <c r="P5" s="27">
        <v>1</v>
      </c>
      <c r="Q5" s="27">
        <v>6</v>
      </c>
      <c r="R5" s="27">
        <v>15</v>
      </c>
      <c r="S5" s="27">
        <v>15</v>
      </c>
      <c r="T5" s="27">
        <v>25</v>
      </c>
      <c r="U5" s="70"/>
      <c r="V5" s="70"/>
      <c r="W5" s="70"/>
      <c r="X5" s="70"/>
      <c r="Y5" s="23">
        <f>SUM(C5:X5)</f>
        <v>86.5</v>
      </c>
      <c r="Z5" s="26"/>
      <c r="AA5" s="26"/>
    </row>
    <row r="6" spans="1:27" ht="9" customHeight="1" x14ac:dyDescent="0.2">
      <c r="A6" s="59" t="s">
        <v>13</v>
      </c>
      <c r="B6" s="60">
        <v>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 t="s">
        <v>89</v>
      </c>
      <c r="T6" s="29" t="s">
        <v>89</v>
      </c>
      <c r="U6" s="29">
        <v>0</v>
      </c>
      <c r="V6" s="58">
        <f>AVERAGE(U6:U8)</f>
        <v>12.5</v>
      </c>
      <c r="W6" s="61">
        <f>AVERAGE(U6:U28)</f>
        <v>12.707391304347825</v>
      </c>
      <c r="X6" s="63" t="s">
        <v>90</v>
      </c>
      <c r="Z6" s="30" t="s">
        <v>91</v>
      </c>
      <c r="AA6" s="30" t="s">
        <v>92</v>
      </c>
    </row>
    <row r="7" spans="1:27" ht="9" customHeight="1" x14ac:dyDescent="0.2">
      <c r="A7" s="59"/>
      <c r="B7" s="60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9" t="s">
        <v>89</v>
      </c>
      <c r="T7" s="29" t="s">
        <v>89</v>
      </c>
      <c r="U7" s="29">
        <v>0</v>
      </c>
      <c r="V7" s="58"/>
      <c r="W7" s="61"/>
      <c r="X7" s="63"/>
      <c r="Z7" s="30" t="s">
        <v>91</v>
      </c>
      <c r="AA7" s="30" t="s">
        <v>92</v>
      </c>
    </row>
    <row r="8" spans="1:27" ht="9" customHeight="1" x14ac:dyDescent="0.2">
      <c r="A8" s="59"/>
      <c r="B8" s="6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9" t="s">
        <v>93</v>
      </c>
      <c r="T8" s="29" t="s">
        <v>89</v>
      </c>
      <c r="U8" s="29">
        <v>37.5</v>
      </c>
      <c r="V8" s="58"/>
      <c r="W8" s="61"/>
      <c r="X8" s="63"/>
      <c r="Z8" s="30" t="s">
        <v>91</v>
      </c>
      <c r="AA8" s="30" t="s">
        <v>92</v>
      </c>
    </row>
    <row r="9" spans="1:27" ht="9" customHeight="1" x14ac:dyDescent="0.2">
      <c r="A9" s="59"/>
      <c r="B9" s="60">
        <v>9</v>
      </c>
      <c r="C9" s="29">
        <v>7.6</v>
      </c>
      <c r="D9" s="29">
        <v>234</v>
      </c>
      <c r="E9" s="29">
        <v>0.38</v>
      </c>
      <c r="F9" s="29">
        <v>9.33</v>
      </c>
      <c r="G9" s="29" t="s">
        <v>94</v>
      </c>
      <c r="H9" s="29">
        <v>3.3</v>
      </c>
      <c r="I9" s="29" t="s">
        <v>94</v>
      </c>
      <c r="J9" s="29">
        <v>60.69</v>
      </c>
      <c r="K9" s="29">
        <v>105.29</v>
      </c>
      <c r="L9" s="29">
        <v>61.63</v>
      </c>
      <c r="M9" s="29">
        <v>24.65</v>
      </c>
      <c r="N9" s="29">
        <v>10.48</v>
      </c>
      <c r="O9" s="29">
        <v>0.01</v>
      </c>
      <c r="P9" s="29">
        <v>0.13</v>
      </c>
      <c r="Q9" s="29">
        <v>12.57</v>
      </c>
      <c r="R9" s="29" t="s">
        <v>95</v>
      </c>
      <c r="S9" s="29" t="s">
        <v>93</v>
      </c>
      <c r="T9" s="29" t="s">
        <v>89</v>
      </c>
      <c r="U9" s="29">
        <v>17.34</v>
      </c>
      <c r="V9" s="58">
        <f>AVERAGE(U9:U14)</f>
        <v>28.696666666666669</v>
      </c>
      <c r="W9" s="61"/>
      <c r="X9" s="63"/>
      <c r="Z9" s="30" t="s">
        <v>91</v>
      </c>
      <c r="AA9" s="30" t="s">
        <v>92</v>
      </c>
    </row>
    <row r="10" spans="1:27" ht="9" customHeight="1" x14ac:dyDescent="0.2">
      <c r="A10" s="59"/>
      <c r="B10" s="60"/>
      <c r="C10" s="29">
        <v>7</v>
      </c>
      <c r="D10" s="29">
        <v>150</v>
      </c>
      <c r="E10" s="29">
        <v>0.81</v>
      </c>
      <c r="F10" s="29">
        <v>19.77</v>
      </c>
      <c r="G10" s="29" t="s">
        <v>94</v>
      </c>
      <c r="H10" s="29">
        <v>6.18</v>
      </c>
      <c r="I10" s="29" t="s">
        <v>94</v>
      </c>
      <c r="J10" s="29">
        <v>6.44</v>
      </c>
      <c r="K10" s="29">
        <v>17.760000000000002</v>
      </c>
      <c r="L10" s="29">
        <v>6.63</v>
      </c>
      <c r="M10" s="29">
        <v>2.65</v>
      </c>
      <c r="N10" s="29">
        <v>2.67</v>
      </c>
      <c r="O10" s="29" t="s">
        <v>94</v>
      </c>
      <c r="P10" s="29">
        <v>6.13</v>
      </c>
      <c r="Q10" s="29">
        <v>14</v>
      </c>
      <c r="R10" s="29" t="s">
        <v>94</v>
      </c>
      <c r="S10" s="29" t="s">
        <v>89</v>
      </c>
      <c r="T10" s="29" t="s">
        <v>89</v>
      </c>
      <c r="U10" s="29">
        <v>17.34</v>
      </c>
      <c r="V10" s="58"/>
      <c r="W10" s="61"/>
      <c r="X10" s="63"/>
      <c r="Z10" s="30" t="s">
        <v>91</v>
      </c>
      <c r="AA10" s="30" t="s">
        <v>92</v>
      </c>
    </row>
    <row r="11" spans="1:27" ht="9" customHeight="1" x14ac:dyDescent="0.2">
      <c r="A11" s="59"/>
      <c r="B11" s="60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 t="s">
        <v>93</v>
      </c>
      <c r="T11" s="29" t="s">
        <v>93</v>
      </c>
      <c r="U11" s="29">
        <v>100</v>
      </c>
      <c r="V11" s="58"/>
      <c r="W11" s="61"/>
      <c r="X11" s="63"/>
      <c r="Z11" s="30" t="s">
        <v>91</v>
      </c>
      <c r="AA11" s="30" t="s">
        <v>92</v>
      </c>
    </row>
    <row r="12" spans="1:27" ht="9" customHeight="1" x14ac:dyDescent="0.2">
      <c r="A12" s="59"/>
      <c r="B12" s="6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 t="s">
        <v>93</v>
      </c>
      <c r="T12" s="29" t="s">
        <v>89</v>
      </c>
      <c r="U12" s="29">
        <v>37.5</v>
      </c>
      <c r="V12" s="58"/>
      <c r="W12" s="61"/>
      <c r="X12" s="63"/>
      <c r="Z12" s="30" t="s">
        <v>91</v>
      </c>
      <c r="AA12" s="30" t="s">
        <v>96</v>
      </c>
    </row>
    <row r="13" spans="1:27" ht="9" customHeight="1" x14ac:dyDescent="0.2">
      <c r="A13" s="59"/>
      <c r="B13" s="6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 t="s">
        <v>89</v>
      </c>
      <c r="T13" s="29" t="s">
        <v>89</v>
      </c>
      <c r="U13" s="29">
        <v>0</v>
      </c>
      <c r="V13" s="58"/>
      <c r="W13" s="61"/>
      <c r="X13" s="63"/>
      <c r="Z13" s="30" t="s">
        <v>91</v>
      </c>
      <c r="AA13" s="30" t="s">
        <v>97</v>
      </c>
    </row>
    <row r="14" spans="1:27" ht="9" customHeight="1" x14ac:dyDescent="0.2">
      <c r="A14" s="59"/>
      <c r="B14" s="6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9" t="s">
        <v>89</v>
      </c>
      <c r="T14" s="29" t="s">
        <v>89</v>
      </c>
      <c r="U14" s="29">
        <v>0</v>
      </c>
      <c r="V14" s="58"/>
      <c r="W14" s="61"/>
      <c r="X14" s="63"/>
      <c r="Z14" s="30" t="s">
        <v>91</v>
      </c>
      <c r="AA14" s="30" t="s">
        <v>98</v>
      </c>
    </row>
    <row r="15" spans="1:27" ht="9" customHeight="1" x14ac:dyDescent="0.2">
      <c r="A15" s="59"/>
      <c r="B15" s="60">
        <v>10</v>
      </c>
      <c r="C15" s="29">
        <v>7.2</v>
      </c>
      <c r="D15" s="29">
        <v>137.9</v>
      </c>
      <c r="E15" s="29">
        <v>0.55000000000000004</v>
      </c>
      <c r="F15" s="29">
        <v>4.7</v>
      </c>
      <c r="G15" s="29" t="s">
        <v>94</v>
      </c>
      <c r="H15" s="29">
        <v>1.7</v>
      </c>
      <c r="I15" s="29" t="s">
        <v>94</v>
      </c>
      <c r="J15" s="29">
        <v>47.7</v>
      </c>
      <c r="K15" s="29">
        <v>53.93</v>
      </c>
      <c r="L15" s="29">
        <v>30.82</v>
      </c>
      <c r="M15" s="29">
        <v>12.33</v>
      </c>
      <c r="N15" s="29">
        <v>5.55</v>
      </c>
      <c r="O15" s="29">
        <v>0.01</v>
      </c>
      <c r="P15" s="29">
        <v>1.88</v>
      </c>
      <c r="Q15" s="29">
        <v>13.29</v>
      </c>
      <c r="R15" s="29" t="s">
        <v>95</v>
      </c>
      <c r="S15" s="29" t="s">
        <v>89</v>
      </c>
      <c r="T15" s="29" t="s">
        <v>89</v>
      </c>
      <c r="U15" s="29">
        <v>0</v>
      </c>
      <c r="V15" s="58">
        <f>AVERAGE(U15:U20)</f>
        <v>4.625</v>
      </c>
      <c r="W15" s="61"/>
      <c r="X15" s="63"/>
      <c r="Z15" s="30" t="s">
        <v>91</v>
      </c>
      <c r="AA15" s="30" t="s">
        <v>99</v>
      </c>
    </row>
    <row r="16" spans="1:27" ht="9" customHeight="1" x14ac:dyDescent="0.2">
      <c r="A16" s="59"/>
      <c r="B16" s="60"/>
      <c r="C16" s="29">
        <v>7.8</v>
      </c>
      <c r="D16" s="29">
        <v>128.69999999999999</v>
      </c>
      <c r="E16" s="29">
        <v>0.41</v>
      </c>
      <c r="F16" s="29">
        <v>4</v>
      </c>
      <c r="G16" s="29" t="s">
        <v>94</v>
      </c>
      <c r="H16" s="29">
        <v>3</v>
      </c>
      <c r="I16" s="29" t="s">
        <v>94</v>
      </c>
      <c r="J16" s="29">
        <v>43.3</v>
      </c>
      <c r="K16" s="29">
        <v>45</v>
      </c>
      <c r="L16" s="29">
        <v>31.4</v>
      </c>
      <c r="M16" s="29">
        <v>12.56</v>
      </c>
      <c r="N16" s="29">
        <v>3.26</v>
      </c>
      <c r="O16" s="29">
        <v>0.11</v>
      </c>
      <c r="P16" s="29">
        <v>2.88</v>
      </c>
      <c r="Q16" s="29">
        <v>15.07</v>
      </c>
      <c r="R16" s="29" t="s">
        <v>100</v>
      </c>
      <c r="S16" s="29" t="s">
        <v>89</v>
      </c>
      <c r="T16" s="29" t="s">
        <v>89</v>
      </c>
      <c r="U16" s="29">
        <v>27.75</v>
      </c>
      <c r="V16" s="58"/>
      <c r="W16" s="61"/>
      <c r="X16" s="63"/>
      <c r="Z16" s="30" t="s">
        <v>91</v>
      </c>
      <c r="AA16" s="30" t="s">
        <v>101</v>
      </c>
    </row>
    <row r="17" spans="1:27" ht="9" customHeight="1" x14ac:dyDescent="0.2">
      <c r="A17" s="59"/>
      <c r="B17" s="60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 t="s">
        <v>89</v>
      </c>
      <c r="T17" s="29" t="s">
        <v>89</v>
      </c>
      <c r="U17" s="29">
        <v>0</v>
      </c>
      <c r="V17" s="58"/>
      <c r="W17" s="61"/>
      <c r="X17" s="63"/>
      <c r="Z17" s="30" t="s">
        <v>91</v>
      </c>
      <c r="AA17" s="30" t="s">
        <v>102</v>
      </c>
    </row>
    <row r="18" spans="1:27" ht="9" customHeight="1" x14ac:dyDescent="0.2">
      <c r="A18" s="59"/>
      <c r="B18" s="60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 t="s">
        <v>89</v>
      </c>
      <c r="T18" s="29" t="s">
        <v>89</v>
      </c>
      <c r="U18" s="29">
        <v>0</v>
      </c>
      <c r="V18" s="58"/>
      <c r="W18" s="61"/>
      <c r="X18" s="63"/>
      <c r="Z18" s="30" t="s">
        <v>91</v>
      </c>
      <c r="AA18" s="30" t="s">
        <v>101</v>
      </c>
    </row>
    <row r="19" spans="1:27" ht="9" customHeight="1" x14ac:dyDescent="0.2">
      <c r="A19" s="59"/>
      <c r="B19" s="60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 t="s">
        <v>89</v>
      </c>
      <c r="T19" s="29" t="s">
        <v>89</v>
      </c>
      <c r="U19" s="29">
        <v>0</v>
      </c>
      <c r="V19" s="58"/>
      <c r="W19" s="61"/>
      <c r="X19" s="63"/>
      <c r="Z19" s="30" t="s">
        <v>91</v>
      </c>
      <c r="AA19" s="30" t="s">
        <v>102</v>
      </c>
    </row>
    <row r="20" spans="1:27" ht="9" customHeight="1" x14ac:dyDescent="0.2">
      <c r="A20" s="59"/>
      <c r="B20" s="6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 t="s">
        <v>89</v>
      </c>
      <c r="T20" s="29" t="s">
        <v>89</v>
      </c>
      <c r="U20" s="29">
        <v>0</v>
      </c>
      <c r="V20" s="58"/>
      <c r="W20" s="61"/>
      <c r="X20" s="63"/>
      <c r="Z20" s="30" t="s">
        <v>91</v>
      </c>
      <c r="AA20" s="30" t="s">
        <v>101</v>
      </c>
    </row>
    <row r="21" spans="1:27" ht="9" customHeight="1" x14ac:dyDescent="0.2">
      <c r="A21" s="59"/>
      <c r="B21" s="60">
        <v>11</v>
      </c>
      <c r="C21" s="29">
        <v>7.5</v>
      </c>
      <c r="D21" s="29">
        <v>375</v>
      </c>
      <c r="E21" s="29">
        <v>0.27</v>
      </c>
      <c r="F21" s="29">
        <v>95.52</v>
      </c>
      <c r="G21" s="29" t="s">
        <v>94</v>
      </c>
      <c r="H21" s="29" t="s">
        <v>94</v>
      </c>
      <c r="I21" s="29" t="s">
        <v>94</v>
      </c>
      <c r="J21" s="29">
        <v>32.200000000000003</v>
      </c>
      <c r="K21" s="29">
        <v>79.2</v>
      </c>
      <c r="L21" s="29">
        <v>51</v>
      </c>
      <c r="M21" s="29">
        <v>20.399999999999999</v>
      </c>
      <c r="N21" s="29">
        <v>6.77</v>
      </c>
      <c r="O21" s="29" t="s">
        <v>94</v>
      </c>
      <c r="P21" s="29">
        <v>1.38</v>
      </c>
      <c r="Q21" s="29">
        <v>11.14</v>
      </c>
      <c r="R21" s="29" t="s">
        <v>100</v>
      </c>
      <c r="S21" s="29" t="s">
        <v>89</v>
      </c>
      <c r="T21" s="29" t="s">
        <v>89</v>
      </c>
      <c r="U21" s="29">
        <v>17.34</v>
      </c>
      <c r="V21" s="58">
        <f>AVERAGE(U21:U23)</f>
        <v>5.78</v>
      </c>
      <c r="W21" s="61"/>
      <c r="X21" s="63"/>
      <c r="Z21" s="30" t="s">
        <v>91</v>
      </c>
      <c r="AA21" s="30" t="s">
        <v>102</v>
      </c>
    </row>
    <row r="22" spans="1:27" ht="9" customHeight="1" x14ac:dyDescent="0.2">
      <c r="A22" s="59"/>
      <c r="B22" s="6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9" t="s">
        <v>89</v>
      </c>
      <c r="T22" s="29" t="s">
        <v>89</v>
      </c>
      <c r="U22" s="29">
        <v>0</v>
      </c>
      <c r="V22" s="58"/>
      <c r="W22" s="61"/>
      <c r="X22" s="63"/>
      <c r="Z22" s="30" t="s">
        <v>91</v>
      </c>
      <c r="AA22" s="30" t="s">
        <v>101</v>
      </c>
    </row>
    <row r="23" spans="1:27" ht="9" customHeight="1" x14ac:dyDescent="0.2">
      <c r="A23" s="59"/>
      <c r="B23" s="6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 t="s">
        <v>89</v>
      </c>
      <c r="T23" s="29" t="s">
        <v>89</v>
      </c>
      <c r="U23" s="29">
        <v>0</v>
      </c>
      <c r="V23" s="58"/>
      <c r="W23" s="61"/>
      <c r="X23" s="63"/>
      <c r="Z23" s="30" t="s">
        <v>91</v>
      </c>
      <c r="AA23" s="30" t="s">
        <v>102</v>
      </c>
    </row>
    <row r="24" spans="1:27" ht="9" customHeight="1" x14ac:dyDescent="0.2">
      <c r="A24" s="59"/>
      <c r="B24" s="60">
        <v>12</v>
      </c>
      <c r="C24" s="29">
        <v>7.64</v>
      </c>
      <c r="D24" s="29">
        <v>134</v>
      </c>
      <c r="E24" s="29">
        <v>0.23</v>
      </c>
      <c r="F24" s="29">
        <v>9.49</v>
      </c>
      <c r="G24" s="29" t="s">
        <v>94</v>
      </c>
      <c r="H24" s="29" t="s">
        <v>94</v>
      </c>
      <c r="I24" s="29" t="s">
        <v>94</v>
      </c>
      <c r="J24" s="29">
        <v>23.2</v>
      </c>
      <c r="K24" s="29">
        <v>54.6</v>
      </c>
      <c r="L24" s="29">
        <v>49.4</v>
      </c>
      <c r="M24" s="29">
        <v>19.760000000000002</v>
      </c>
      <c r="N24" s="29">
        <v>1.25</v>
      </c>
      <c r="O24" s="29" t="s">
        <v>94</v>
      </c>
      <c r="P24" s="29" t="s">
        <v>94</v>
      </c>
      <c r="Q24" s="29">
        <v>1.5</v>
      </c>
      <c r="R24" s="29" t="s">
        <v>95</v>
      </c>
      <c r="S24" s="29" t="s">
        <v>89</v>
      </c>
      <c r="T24" s="29" t="s">
        <v>89</v>
      </c>
      <c r="U24" s="29">
        <v>0</v>
      </c>
      <c r="V24" s="58">
        <f>AVERAGE(U24:U29)</f>
        <v>6.25</v>
      </c>
      <c r="W24" s="61"/>
      <c r="X24" s="63"/>
      <c r="Z24" s="30" t="s">
        <v>91</v>
      </c>
      <c r="AA24" s="30" t="s">
        <v>103</v>
      </c>
    </row>
    <row r="25" spans="1:27" ht="9" customHeight="1" x14ac:dyDescent="0.2">
      <c r="A25" s="59"/>
      <c r="B25" s="60"/>
      <c r="C25" s="29">
        <v>7.98</v>
      </c>
      <c r="D25" s="29">
        <v>14.5</v>
      </c>
      <c r="E25" s="29">
        <v>1.53</v>
      </c>
      <c r="F25" s="29">
        <v>1.1499999999999999</v>
      </c>
      <c r="G25" s="29" t="s">
        <v>94</v>
      </c>
      <c r="H25" s="29" t="s">
        <v>94</v>
      </c>
      <c r="I25" s="29" t="s">
        <v>94</v>
      </c>
      <c r="J25" s="29">
        <v>7.6</v>
      </c>
      <c r="K25" s="29">
        <v>16.2</v>
      </c>
      <c r="L25" s="29">
        <v>4</v>
      </c>
      <c r="M25" s="29">
        <v>1.6</v>
      </c>
      <c r="N25" s="29">
        <v>2.93</v>
      </c>
      <c r="O25" s="29">
        <v>0.01</v>
      </c>
      <c r="P25" s="29" t="s">
        <v>94</v>
      </c>
      <c r="Q25" s="29">
        <v>5.43</v>
      </c>
      <c r="R25" s="29" t="s">
        <v>104</v>
      </c>
      <c r="S25" s="29" t="s">
        <v>89</v>
      </c>
      <c r="T25" s="29" t="s">
        <v>89</v>
      </c>
      <c r="U25" s="29">
        <v>0</v>
      </c>
      <c r="V25" s="58"/>
      <c r="W25" s="61"/>
      <c r="X25" s="63"/>
      <c r="Z25" s="30" t="s">
        <v>91</v>
      </c>
      <c r="AA25" s="30" t="s">
        <v>102</v>
      </c>
    </row>
    <row r="26" spans="1:27" ht="9" customHeight="1" x14ac:dyDescent="0.2">
      <c r="A26" s="59"/>
      <c r="B26" s="60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9" t="s">
        <v>93</v>
      </c>
      <c r="T26" s="29" t="s">
        <v>89</v>
      </c>
      <c r="U26" s="29">
        <v>37.5</v>
      </c>
      <c r="V26" s="58"/>
      <c r="W26" s="61"/>
      <c r="X26" s="63"/>
      <c r="Z26" s="30" t="s">
        <v>91</v>
      </c>
      <c r="AA26" s="30" t="s">
        <v>103</v>
      </c>
    </row>
    <row r="27" spans="1:27" ht="9" customHeight="1" x14ac:dyDescent="0.2">
      <c r="A27" s="59"/>
      <c r="B27" s="60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9" t="s">
        <v>89</v>
      </c>
      <c r="T27" s="29" t="s">
        <v>89</v>
      </c>
      <c r="U27" s="29">
        <v>0</v>
      </c>
      <c r="V27" s="58"/>
      <c r="W27" s="61"/>
      <c r="X27" s="63"/>
      <c r="Z27" s="30" t="s">
        <v>91</v>
      </c>
      <c r="AA27" s="30" t="s">
        <v>102</v>
      </c>
    </row>
    <row r="28" spans="1:27" ht="9" customHeight="1" x14ac:dyDescent="0.2">
      <c r="A28" s="59"/>
      <c r="B28" s="60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9" t="s">
        <v>89</v>
      </c>
      <c r="T28" s="29" t="s">
        <v>89</v>
      </c>
      <c r="U28" s="29">
        <v>0</v>
      </c>
      <c r="V28" s="58"/>
      <c r="W28" s="61"/>
      <c r="X28" s="63"/>
      <c r="Z28" s="30" t="s">
        <v>91</v>
      </c>
      <c r="AA28" s="30" t="s">
        <v>102</v>
      </c>
    </row>
    <row r="29" spans="1:27" ht="9" customHeight="1" x14ac:dyDescent="0.2">
      <c r="A29" s="59"/>
      <c r="B29" s="60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9" t="s">
        <v>89</v>
      </c>
      <c r="T29" s="29" t="s">
        <v>89</v>
      </c>
      <c r="U29" s="29">
        <v>0</v>
      </c>
      <c r="V29" s="58"/>
      <c r="W29" s="61"/>
      <c r="X29" s="63"/>
      <c r="Z29" s="30" t="s">
        <v>91</v>
      </c>
      <c r="AA29" s="30" t="s">
        <v>105</v>
      </c>
    </row>
    <row r="30" spans="1:27" ht="9" customHeight="1" x14ac:dyDescent="0.2">
      <c r="A30" s="59" t="s">
        <v>14</v>
      </c>
      <c r="B30" s="60">
        <v>10</v>
      </c>
      <c r="C30" s="29">
        <v>7.5</v>
      </c>
      <c r="D30" s="29">
        <v>203</v>
      </c>
      <c r="E30" s="29">
        <v>1.58</v>
      </c>
      <c r="F30" s="29">
        <v>11.44</v>
      </c>
      <c r="G30" s="29" t="s">
        <v>94</v>
      </c>
      <c r="H30" s="29">
        <v>5.25</v>
      </c>
      <c r="I30" s="29" t="s">
        <v>94</v>
      </c>
      <c r="J30" s="29">
        <v>69.5</v>
      </c>
      <c r="K30" s="29">
        <v>69</v>
      </c>
      <c r="L30" s="29">
        <v>41.2</v>
      </c>
      <c r="M30" s="29">
        <v>16.48</v>
      </c>
      <c r="N30" s="29">
        <v>6.67</v>
      </c>
      <c r="O30" s="29" t="s">
        <v>94</v>
      </c>
      <c r="P30" s="29" t="s">
        <v>94</v>
      </c>
      <c r="Q30" s="29">
        <v>18.64</v>
      </c>
      <c r="R30" s="29" t="s">
        <v>106</v>
      </c>
      <c r="S30" s="29" t="s">
        <v>89</v>
      </c>
      <c r="T30" s="29" t="s">
        <v>89</v>
      </c>
      <c r="U30" s="29">
        <v>7.27</v>
      </c>
      <c r="V30" s="58">
        <f>AVERAGE(U30:U35)</f>
        <v>14.868333333333334</v>
      </c>
      <c r="W30" s="61">
        <f>AVERAGE(U30:U47)</f>
        <v>8.7738888888888891</v>
      </c>
      <c r="X30" s="63" t="s">
        <v>90</v>
      </c>
      <c r="Z30" s="30" t="s">
        <v>91</v>
      </c>
      <c r="AA30" s="30" t="s">
        <v>107</v>
      </c>
    </row>
    <row r="31" spans="1:27" ht="9" customHeight="1" x14ac:dyDescent="0.2">
      <c r="A31" s="59"/>
      <c r="B31" s="60"/>
      <c r="C31" s="29">
        <v>7.89</v>
      </c>
      <c r="D31" s="29">
        <v>205</v>
      </c>
      <c r="E31" s="29">
        <v>0.83</v>
      </c>
      <c r="F31" s="29">
        <v>8.24</v>
      </c>
      <c r="G31" s="29" t="s">
        <v>94</v>
      </c>
      <c r="H31" s="29" t="s">
        <v>94</v>
      </c>
      <c r="I31" s="29" t="s">
        <v>94</v>
      </c>
      <c r="J31" s="29">
        <v>77.2</v>
      </c>
      <c r="K31" s="29">
        <v>86</v>
      </c>
      <c r="L31" s="29">
        <v>46.6</v>
      </c>
      <c r="M31" s="29">
        <v>18.64</v>
      </c>
      <c r="N31" s="29">
        <v>9.4600000000000009</v>
      </c>
      <c r="O31" s="29" t="s">
        <v>94</v>
      </c>
      <c r="P31" s="29" t="s">
        <v>94</v>
      </c>
      <c r="Q31" s="29">
        <v>15.79</v>
      </c>
      <c r="R31" s="29" t="s">
        <v>108</v>
      </c>
      <c r="S31" s="29" t="s">
        <v>89</v>
      </c>
      <c r="T31" s="29" t="s">
        <v>89</v>
      </c>
      <c r="U31" s="29">
        <v>6.94</v>
      </c>
      <c r="V31" s="58"/>
      <c r="W31" s="61"/>
      <c r="X31" s="63"/>
      <c r="Z31" s="30" t="s">
        <v>91</v>
      </c>
      <c r="AA31" s="30" t="s">
        <v>109</v>
      </c>
    </row>
    <row r="32" spans="1:27" ht="9" customHeight="1" x14ac:dyDescent="0.2">
      <c r="A32" s="59"/>
      <c r="B32" s="60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 t="s">
        <v>89</v>
      </c>
      <c r="T32" s="29" t="s">
        <v>89</v>
      </c>
      <c r="U32" s="29">
        <v>0</v>
      </c>
      <c r="V32" s="58"/>
      <c r="W32" s="61"/>
      <c r="X32" s="63"/>
      <c r="Z32" s="30" t="s">
        <v>91</v>
      </c>
      <c r="AA32" s="30" t="s">
        <v>110</v>
      </c>
    </row>
    <row r="33" spans="1:27" ht="9" customHeight="1" x14ac:dyDescent="0.2">
      <c r="A33" s="59"/>
      <c r="B33" s="60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9" t="s">
        <v>89</v>
      </c>
      <c r="T33" s="29" t="s">
        <v>89</v>
      </c>
      <c r="U33" s="29">
        <v>0</v>
      </c>
      <c r="V33" s="58"/>
      <c r="W33" s="61"/>
      <c r="X33" s="63"/>
      <c r="Z33" s="30" t="s">
        <v>91</v>
      </c>
      <c r="AA33" s="30" t="s">
        <v>107</v>
      </c>
    </row>
    <row r="34" spans="1:27" ht="9" customHeight="1" x14ac:dyDescent="0.2">
      <c r="A34" s="59"/>
      <c r="B34" s="60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 t="s">
        <v>93</v>
      </c>
      <c r="T34" s="29" t="s">
        <v>89</v>
      </c>
      <c r="U34" s="29">
        <v>37.5</v>
      </c>
      <c r="V34" s="58"/>
      <c r="W34" s="61"/>
      <c r="X34" s="63"/>
      <c r="Z34" s="30" t="s">
        <v>91</v>
      </c>
      <c r="AA34" s="30" t="s">
        <v>109</v>
      </c>
    </row>
    <row r="35" spans="1:27" ht="9" customHeight="1" x14ac:dyDescent="0.2">
      <c r="A35" s="59"/>
      <c r="B35" s="60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 t="s">
        <v>93</v>
      </c>
      <c r="T35" s="29" t="s">
        <v>89</v>
      </c>
      <c r="U35" s="29">
        <v>37.5</v>
      </c>
      <c r="V35" s="58"/>
      <c r="W35" s="61"/>
      <c r="X35" s="63"/>
      <c r="Z35" s="30" t="s">
        <v>91</v>
      </c>
      <c r="AA35" s="30" t="s">
        <v>111</v>
      </c>
    </row>
    <row r="36" spans="1:27" ht="9" customHeight="1" x14ac:dyDescent="0.2">
      <c r="A36" s="59"/>
      <c r="B36" s="60">
        <v>11</v>
      </c>
      <c r="C36" s="29">
        <v>7.7</v>
      </c>
      <c r="D36" s="29">
        <v>223</v>
      </c>
      <c r="E36" s="29">
        <v>1.34</v>
      </c>
      <c r="F36" s="29">
        <v>14.64</v>
      </c>
      <c r="G36" s="29" t="s">
        <v>94</v>
      </c>
      <c r="H36" s="29" t="s">
        <v>94</v>
      </c>
      <c r="I36" s="29" t="s">
        <v>94</v>
      </c>
      <c r="J36" s="29">
        <v>74.2</v>
      </c>
      <c r="K36" s="29">
        <v>76</v>
      </c>
      <c r="L36" s="29">
        <v>52</v>
      </c>
      <c r="M36" s="29">
        <v>20.8</v>
      </c>
      <c r="N36" s="29">
        <v>5.76</v>
      </c>
      <c r="O36" s="29">
        <v>0.01</v>
      </c>
      <c r="P36" s="29">
        <v>1.88</v>
      </c>
      <c r="Q36" s="29">
        <v>15.07</v>
      </c>
      <c r="R36" s="29" t="s">
        <v>112</v>
      </c>
      <c r="S36" s="29" t="s">
        <v>89</v>
      </c>
      <c r="T36" s="29" t="s">
        <v>89</v>
      </c>
      <c r="U36" s="29">
        <v>6.94</v>
      </c>
      <c r="V36" s="58">
        <f>AVERAGE(U36:U41)</f>
        <v>8.5633333333333344</v>
      </c>
      <c r="W36" s="61"/>
      <c r="X36" s="63"/>
      <c r="Z36" s="30" t="s">
        <v>91</v>
      </c>
      <c r="AA36" s="30" t="s">
        <v>109</v>
      </c>
    </row>
    <row r="37" spans="1:27" ht="9" customHeight="1" x14ac:dyDescent="0.2">
      <c r="A37" s="59"/>
      <c r="B37" s="60"/>
      <c r="C37" s="29">
        <v>6.99</v>
      </c>
      <c r="D37" s="29">
        <v>148.69999999999999</v>
      </c>
      <c r="E37" s="29">
        <v>1.62</v>
      </c>
      <c r="F37" s="29">
        <v>15.69</v>
      </c>
      <c r="G37" s="29" t="s">
        <v>94</v>
      </c>
      <c r="H37" s="29" t="s">
        <v>94</v>
      </c>
      <c r="I37" s="29" t="s">
        <v>94</v>
      </c>
      <c r="J37" s="29">
        <v>70.7</v>
      </c>
      <c r="K37" s="29">
        <v>64.599999999999994</v>
      </c>
      <c r="L37" s="29">
        <v>40.6</v>
      </c>
      <c r="M37" s="29">
        <v>16.239999999999998</v>
      </c>
      <c r="N37" s="29">
        <v>5.76</v>
      </c>
      <c r="O37" s="29" t="s">
        <v>94</v>
      </c>
      <c r="P37" s="29">
        <v>8.3800000000000008</v>
      </c>
      <c r="Q37" s="29">
        <v>17.21</v>
      </c>
      <c r="R37" s="29" t="s">
        <v>113</v>
      </c>
      <c r="S37" s="29" t="s">
        <v>89</v>
      </c>
      <c r="T37" s="29" t="s">
        <v>89</v>
      </c>
      <c r="U37" s="29">
        <v>6.94</v>
      </c>
      <c r="V37" s="58"/>
      <c r="W37" s="61"/>
      <c r="X37" s="63"/>
      <c r="Z37" s="30" t="s">
        <v>91</v>
      </c>
      <c r="AA37" s="30" t="s">
        <v>110</v>
      </c>
    </row>
    <row r="38" spans="1:27" ht="9" customHeight="1" x14ac:dyDescent="0.2">
      <c r="A38" s="59"/>
      <c r="B38" s="60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 t="s">
        <v>89</v>
      </c>
      <c r="T38" s="29" t="s">
        <v>89</v>
      </c>
      <c r="U38" s="29">
        <v>0</v>
      </c>
      <c r="V38" s="58"/>
      <c r="W38" s="61"/>
      <c r="X38" s="63"/>
      <c r="Z38" s="30" t="s">
        <v>91</v>
      </c>
      <c r="AA38" s="30" t="s">
        <v>107</v>
      </c>
    </row>
    <row r="39" spans="1:27" ht="9" customHeight="1" x14ac:dyDescent="0.2">
      <c r="A39" s="59"/>
      <c r="B39" s="60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9" t="s">
        <v>93</v>
      </c>
      <c r="T39" s="29" t="s">
        <v>89</v>
      </c>
      <c r="U39" s="29">
        <v>37.5</v>
      </c>
      <c r="V39" s="58"/>
      <c r="W39" s="61"/>
      <c r="X39" s="63"/>
      <c r="Z39" s="30" t="s">
        <v>91</v>
      </c>
      <c r="AA39" s="30" t="s">
        <v>114</v>
      </c>
    </row>
    <row r="40" spans="1:27" ht="9" customHeight="1" x14ac:dyDescent="0.2">
      <c r="A40" s="59"/>
      <c r="B40" s="60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 t="s">
        <v>89</v>
      </c>
      <c r="T40" s="29" t="s">
        <v>89</v>
      </c>
      <c r="U40" s="29">
        <v>0</v>
      </c>
      <c r="V40" s="58"/>
      <c r="W40" s="61"/>
      <c r="X40" s="63"/>
      <c r="Z40" s="30" t="s">
        <v>91</v>
      </c>
      <c r="AA40" s="30" t="s">
        <v>109</v>
      </c>
    </row>
    <row r="41" spans="1:27" ht="9" customHeight="1" x14ac:dyDescent="0.2">
      <c r="A41" s="59"/>
      <c r="B41" s="60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 t="s">
        <v>89</v>
      </c>
      <c r="T41" s="29" t="s">
        <v>89</v>
      </c>
      <c r="U41" s="29">
        <v>0</v>
      </c>
      <c r="V41" s="58"/>
      <c r="W41" s="61"/>
      <c r="X41" s="63"/>
      <c r="Z41" s="30" t="s">
        <v>91</v>
      </c>
      <c r="AA41" s="30" t="s">
        <v>107</v>
      </c>
    </row>
    <row r="42" spans="1:27" ht="9" customHeight="1" x14ac:dyDescent="0.2">
      <c r="A42" s="59"/>
      <c r="B42" s="60">
        <v>12</v>
      </c>
      <c r="C42" s="29">
        <v>8.02</v>
      </c>
      <c r="D42" s="29">
        <v>201</v>
      </c>
      <c r="E42" s="29">
        <v>1.95</v>
      </c>
      <c r="F42" s="29">
        <v>7.89</v>
      </c>
      <c r="G42" s="29" t="s">
        <v>94</v>
      </c>
      <c r="H42" s="29" t="s">
        <v>94</v>
      </c>
      <c r="I42" s="29" t="s">
        <v>94</v>
      </c>
      <c r="J42" s="29">
        <v>79.900000000000006</v>
      </c>
      <c r="K42" s="29">
        <v>73</v>
      </c>
      <c r="L42" s="29">
        <v>38.6</v>
      </c>
      <c r="M42" s="29">
        <v>15.44</v>
      </c>
      <c r="N42" s="29">
        <v>8.26</v>
      </c>
      <c r="O42" s="29" t="s">
        <v>94</v>
      </c>
      <c r="P42" s="29" t="s">
        <v>94</v>
      </c>
      <c r="Q42" s="29">
        <v>5.43</v>
      </c>
      <c r="R42" s="29" t="s">
        <v>113</v>
      </c>
      <c r="S42" s="29" t="s">
        <v>89</v>
      </c>
      <c r="T42" s="29" t="s">
        <v>89</v>
      </c>
      <c r="U42" s="29">
        <v>0</v>
      </c>
      <c r="V42" s="58">
        <f>AVERAGE(U42:U47)</f>
        <v>2.89</v>
      </c>
      <c r="W42" s="61"/>
      <c r="X42" s="63"/>
      <c r="Z42" s="30" t="s">
        <v>91</v>
      </c>
      <c r="AA42" s="30" t="s">
        <v>109</v>
      </c>
    </row>
    <row r="43" spans="1:27" ht="9" customHeight="1" x14ac:dyDescent="0.2">
      <c r="A43" s="59"/>
      <c r="B43" s="60"/>
      <c r="C43" s="29">
        <v>8.82</v>
      </c>
      <c r="D43" s="29">
        <v>174.8</v>
      </c>
      <c r="E43" s="29">
        <v>1.98</v>
      </c>
      <c r="F43" s="29">
        <v>11.79</v>
      </c>
      <c r="G43" s="29" t="s">
        <v>94</v>
      </c>
      <c r="H43" s="29" t="s">
        <v>94</v>
      </c>
      <c r="I43" s="29" t="s">
        <v>94</v>
      </c>
      <c r="J43" s="29">
        <v>63.3</v>
      </c>
      <c r="K43" s="29">
        <v>59.2</v>
      </c>
      <c r="L43" s="29">
        <v>37.4</v>
      </c>
      <c r="M43" s="29">
        <v>14.96</v>
      </c>
      <c r="N43" s="29">
        <v>5.23</v>
      </c>
      <c r="O43" s="29" t="s">
        <v>94</v>
      </c>
      <c r="P43" s="29">
        <v>8.6300000000000008</v>
      </c>
      <c r="Q43" s="29">
        <v>6.5</v>
      </c>
      <c r="R43" s="29" t="s">
        <v>115</v>
      </c>
      <c r="S43" s="29" t="s">
        <v>89</v>
      </c>
      <c r="T43" s="29" t="s">
        <v>89</v>
      </c>
      <c r="U43" s="29">
        <v>17.34</v>
      </c>
      <c r="V43" s="58"/>
      <c r="W43" s="61"/>
      <c r="X43" s="63"/>
      <c r="Z43" s="30" t="s">
        <v>91</v>
      </c>
      <c r="AA43" s="30" t="s">
        <v>114</v>
      </c>
    </row>
    <row r="44" spans="1:27" ht="9" customHeight="1" x14ac:dyDescent="0.2">
      <c r="A44" s="59"/>
      <c r="B44" s="60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9" t="s">
        <v>89</v>
      </c>
      <c r="T44" s="29" t="s">
        <v>89</v>
      </c>
      <c r="U44" s="29">
        <v>0</v>
      </c>
      <c r="V44" s="58"/>
      <c r="W44" s="61"/>
      <c r="X44" s="63"/>
      <c r="Z44" s="30" t="s">
        <v>91</v>
      </c>
      <c r="AA44" s="30" t="s">
        <v>107</v>
      </c>
    </row>
    <row r="45" spans="1:27" ht="9" customHeight="1" x14ac:dyDescent="0.2">
      <c r="A45" s="59"/>
      <c r="B45" s="60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 t="s">
        <v>89</v>
      </c>
      <c r="T45" s="29" t="s">
        <v>89</v>
      </c>
      <c r="U45" s="29">
        <v>0</v>
      </c>
      <c r="V45" s="58"/>
      <c r="W45" s="61"/>
      <c r="X45" s="63"/>
      <c r="Z45" s="30" t="s">
        <v>91</v>
      </c>
      <c r="AA45" s="30" t="s">
        <v>110</v>
      </c>
    </row>
    <row r="46" spans="1:27" ht="9" customHeight="1" x14ac:dyDescent="0.2">
      <c r="A46" s="59"/>
      <c r="B46" s="60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 t="s">
        <v>89</v>
      </c>
      <c r="T46" s="29" t="s">
        <v>89</v>
      </c>
      <c r="U46" s="29">
        <v>0</v>
      </c>
      <c r="V46" s="58"/>
      <c r="W46" s="61"/>
      <c r="X46" s="63"/>
      <c r="Z46" s="30" t="s">
        <v>91</v>
      </c>
      <c r="AA46" s="30" t="s">
        <v>116</v>
      </c>
    </row>
    <row r="47" spans="1:27" ht="9" customHeight="1" x14ac:dyDescent="0.2">
      <c r="A47" s="59"/>
      <c r="B47" s="60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 t="s">
        <v>89</v>
      </c>
      <c r="T47" s="29" t="s">
        <v>89</v>
      </c>
      <c r="U47" s="29">
        <v>0</v>
      </c>
      <c r="V47" s="58"/>
      <c r="W47" s="61"/>
      <c r="X47" s="63"/>
      <c r="Z47" s="30" t="s">
        <v>91</v>
      </c>
      <c r="AA47" s="30" t="s">
        <v>117</v>
      </c>
    </row>
    <row r="48" spans="1:27" ht="9" customHeight="1" x14ac:dyDescent="0.2">
      <c r="A48" s="59" t="s">
        <v>15</v>
      </c>
      <c r="B48" s="60">
        <v>9</v>
      </c>
      <c r="C48" s="29">
        <v>6.8</v>
      </c>
      <c r="D48" s="29" t="s">
        <v>94</v>
      </c>
      <c r="E48" s="29">
        <v>0.88</v>
      </c>
      <c r="F48" s="29">
        <v>12.43</v>
      </c>
      <c r="G48" s="29" t="s">
        <v>94</v>
      </c>
      <c r="H48" s="29">
        <v>3.91</v>
      </c>
      <c r="I48" s="29" t="s">
        <v>94</v>
      </c>
      <c r="J48" s="29">
        <v>27.4</v>
      </c>
      <c r="K48" s="29">
        <v>68.05</v>
      </c>
      <c r="L48" s="29">
        <v>38.31</v>
      </c>
      <c r="M48" s="29">
        <v>15.32</v>
      </c>
      <c r="N48" s="29">
        <v>7.14</v>
      </c>
      <c r="O48" s="29" t="s">
        <v>94</v>
      </c>
      <c r="P48" s="29" t="s">
        <v>94</v>
      </c>
      <c r="Q48" s="29">
        <v>14.36</v>
      </c>
      <c r="R48" s="29" t="s">
        <v>118</v>
      </c>
      <c r="S48" s="29" t="s">
        <v>89</v>
      </c>
      <c r="T48" s="29" t="s">
        <v>89</v>
      </c>
      <c r="U48" s="29">
        <v>0</v>
      </c>
      <c r="V48" s="58">
        <f>AVERAGE(U48:U50)</f>
        <v>0</v>
      </c>
      <c r="W48" s="61">
        <f>AVERAGE(U48:U68)</f>
        <v>10.50047619047619</v>
      </c>
      <c r="X48" s="63" t="s">
        <v>90</v>
      </c>
      <c r="Z48" s="30" t="s">
        <v>91</v>
      </c>
      <c r="AA48" s="30" t="s">
        <v>119</v>
      </c>
    </row>
    <row r="49" spans="1:27" ht="9" customHeight="1" x14ac:dyDescent="0.2">
      <c r="A49" s="59"/>
      <c r="B49" s="60"/>
      <c r="C49" s="29">
        <v>6.7</v>
      </c>
      <c r="D49" s="29" t="s">
        <v>94</v>
      </c>
      <c r="E49" s="29">
        <v>0.77</v>
      </c>
      <c r="F49" s="29">
        <v>8.39</v>
      </c>
      <c r="G49" s="29" t="s">
        <v>94</v>
      </c>
      <c r="H49" s="29">
        <v>3.02</v>
      </c>
      <c r="I49" s="29" t="s">
        <v>94</v>
      </c>
      <c r="J49" s="29">
        <v>27.95</v>
      </c>
      <c r="K49" s="29">
        <v>83.46</v>
      </c>
      <c r="L49" s="29">
        <v>40.229999999999997</v>
      </c>
      <c r="M49" s="29">
        <v>16.09</v>
      </c>
      <c r="N49" s="29">
        <v>10.38</v>
      </c>
      <c r="O49" s="29" t="s">
        <v>94</v>
      </c>
      <c r="P49" s="29" t="s">
        <v>94</v>
      </c>
      <c r="Q49" s="29">
        <v>14.36</v>
      </c>
      <c r="R49" s="29" t="s">
        <v>120</v>
      </c>
      <c r="S49" s="28"/>
      <c r="T49" s="28"/>
      <c r="U49" s="29">
        <v>0</v>
      </c>
      <c r="V49" s="58"/>
      <c r="W49" s="61"/>
      <c r="X49" s="63"/>
      <c r="Z49" s="30" t="s">
        <v>91</v>
      </c>
      <c r="AA49" s="30" t="s">
        <v>121</v>
      </c>
    </row>
    <row r="50" spans="1:27" ht="9" customHeight="1" x14ac:dyDescent="0.2">
      <c r="A50" s="59"/>
      <c r="B50" s="60"/>
      <c r="C50" s="29">
        <v>6.8</v>
      </c>
      <c r="D50" s="29" t="s">
        <v>94</v>
      </c>
      <c r="E50" s="29">
        <v>0.92</v>
      </c>
      <c r="F50" s="29">
        <v>9.23</v>
      </c>
      <c r="G50" s="29" t="s">
        <v>94</v>
      </c>
      <c r="H50" s="29">
        <v>3.21</v>
      </c>
      <c r="I50" s="29" t="s">
        <v>94</v>
      </c>
      <c r="J50" s="29">
        <v>30.41</v>
      </c>
      <c r="K50" s="29">
        <v>64.2</v>
      </c>
      <c r="L50" s="29">
        <v>39.380000000000003</v>
      </c>
      <c r="M50" s="29">
        <v>15.75</v>
      </c>
      <c r="N50" s="29">
        <v>5.96</v>
      </c>
      <c r="O50" s="29" t="s">
        <v>94</v>
      </c>
      <c r="P50" s="29" t="s">
        <v>94</v>
      </c>
      <c r="Q50" s="29">
        <v>14.36</v>
      </c>
      <c r="R50" s="29" t="s">
        <v>122</v>
      </c>
      <c r="S50" s="28"/>
      <c r="T50" s="28"/>
      <c r="U50" s="29">
        <v>0</v>
      </c>
      <c r="V50" s="58"/>
      <c r="W50" s="61"/>
      <c r="X50" s="63"/>
      <c r="Z50" s="30" t="s">
        <v>91</v>
      </c>
      <c r="AA50" s="30" t="s">
        <v>123</v>
      </c>
    </row>
    <row r="51" spans="1:27" ht="9" customHeight="1" x14ac:dyDescent="0.2">
      <c r="A51" s="59"/>
      <c r="B51" s="60">
        <v>10</v>
      </c>
      <c r="C51" s="29">
        <v>7.5</v>
      </c>
      <c r="D51" s="29">
        <v>142.4</v>
      </c>
      <c r="E51" s="29">
        <v>2.2799999999999998</v>
      </c>
      <c r="F51" s="29">
        <v>4.7</v>
      </c>
      <c r="G51" s="29" t="s">
        <v>94</v>
      </c>
      <c r="H51" s="29">
        <v>9.75</v>
      </c>
      <c r="I51" s="29" t="s">
        <v>94</v>
      </c>
      <c r="J51" s="29">
        <v>11.3</v>
      </c>
      <c r="K51" s="29">
        <v>51.57</v>
      </c>
      <c r="L51" s="29">
        <v>33.6</v>
      </c>
      <c r="M51" s="29">
        <v>13.44</v>
      </c>
      <c r="N51" s="29">
        <v>4.3099999999999996</v>
      </c>
      <c r="O51" s="29" t="s">
        <v>94</v>
      </c>
      <c r="P51" s="29" t="s">
        <v>94</v>
      </c>
      <c r="Q51" s="29">
        <v>16.14</v>
      </c>
      <c r="R51" s="29" t="s">
        <v>124</v>
      </c>
      <c r="S51" s="29" t="s">
        <v>89</v>
      </c>
      <c r="T51" s="29" t="s">
        <v>89</v>
      </c>
      <c r="U51" s="29">
        <v>24.28</v>
      </c>
      <c r="V51" s="58">
        <f>AVERAGE(U51:U56)</f>
        <v>28.658333333333331</v>
      </c>
      <c r="W51" s="61"/>
      <c r="X51" s="63"/>
      <c r="Z51" s="30" t="s">
        <v>91</v>
      </c>
      <c r="AA51" s="30" t="s">
        <v>125</v>
      </c>
    </row>
    <row r="52" spans="1:27" ht="9" customHeight="1" x14ac:dyDescent="0.2">
      <c r="A52" s="59"/>
      <c r="B52" s="60"/>
      <c r="C52" s="29">
        <v>7.7</v>
      </c>
      <c r="D52" s="29">
        <v>161</v>
      </c>
      <c r="E52" s="29">
        <v>1.2</v>
      </c>
      <c r="F52" s="29">
        <v>6.2</v>
      </c>
      <c r="G52" s="29" t="s">
        <v>94</v>
      </c>
      <c r="H52" s="29">
        <v>4.05</v>
      </c>
      <c r="I52" s="29" t="s">
        <v>94</v>
      </c>
      <c r="J52" s="29">
        <v>28.6</v>
      </c>
      <c r="K52" s="29">
        <v>61.6</v>
      </c>
      <c r="L52" s="29">
        <v>39.6</v>
      </c>
      <c r="M52" s="29">
        <v>15.84</v>
      </c>
      <c r="N52" s="29">
        <v>5.28</v>
      </c>
      <c r="O52" s="29" t="s">
        <v>94</v>
      </c>
      <c r="P52" s="29">
        <v>0.88</v>
      </c>
      <c r="Q52" s="29">
        <v>16.14</v>
      </c>
      <c r="R52" s="29" t="s">
        <v>118</v>
      </c>
      <c r="S52" s="29" t="s">
        <v>93</v>
      </c>
      <c r="T52" s="29" t="s">
        <v>89</v>
      </c>
      <c r="U52" s="29">
        <v>24.28</v>
      </c>
      <c r="V52" s="58"/>
      <c r="W52" s="61"/>
      <c r="X52" s="63"/>
      <c r="Z52" s="30" t="s">
        <v>91</v>
      </c>
      <c r="AA52" s="30" t="s">
        <v>125</v>
      </c>
    </row>
    <row r="53" spans="1:27" ht="9" customHeight="1" x14ac:dyDescent="0.2">
      <c r="A53" s="59"/>
      <c r="B53" s="60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9" t="s">
        <v>93</v>
      </c>
      <c r="T53" s="29" t="s">
        <v>89</v>
      </c>
      <c r="U53" s="29">
        <v>37.5</v>
      </c>
      <c r="V53" s="58"/>
      <c r="W53" s="61"/>
      <c r="X53" s="63"/>
      <c r="Z53" s="30" t="s">
        <v>91</v>
      </c>
      <c r="AA53" s="30" t="s">
        <v>125</v>
      </c>
    </row>
    <row r="54" spans="1:27" ht="9" customHeight="1" x14ac:dyDescent="0.2">
      <c r="A54" s="59"/>
      <c r="B54" s="60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9" t="s">
        <v>93</v>
      </c>
      <c r="T54" s="29" t="s">
        <v>89</v>
      </c>
      <c r="U54" s="29">
        <v>37.5</v>
      </c>
      <c r="V54" s="58"/>
      <c r="W54" s="61"/>
      <c r="X54" s="63"/>
      <c r="Z54" s="30" t="s">
        <v>91</v>
      </c>
      <c r="AA54" s="30" t="s">
        <v>126</v>
      </c>
    </row>
    <row r="55" spans="1:27" ht="9" customHeight="1" x14ac:dyDescent="0.2">
      <c r="A55" s="59"/>
      <c r="B55" s="60"/>
      <c r="C55" s="29">
        <v>6.5</v>
      </c>
      <c r="D55" s="29">
        <v>141.6</v>
      </c>
      <c r="E55" s="29">
        <v>0.16</v>
      </c>
      <c r="F55" s="29">
        <v>4.42</v>
      </c>
      <c r="G55" s="29" t="s">
        <v>94</v>
      </c>
      <c r="H55" s="29">
        <v>8.35</v>
      </c>
      <c r="I55" s="29" t="s">
        <v>94</v>
      </c>
      <c r="J55" s="29">
        <v>8.1999999999999993</v>
      </c>
      <c r="K55" s="29">
        <v>52.22</v>
      </c>
      <c r="L55" s="29">
        <v>31.24</v>
      </c>
      <c r="M55" s="29">
        <v>12.5</v>
      </c>
      <c r="N55" s="29">
        <v>5.03</v>
      </c>
      <c r="O55" s="29" t="s">
        <v>94</v>
      </c>
      <c r="P55" s="29" t="s">
        <v>94</v>
      </c>
      <c r="Q55" s="29">
        <v>14.71</v>
      </c>
      <c r="R55" s="29" t="s">
        <v>120</v>
      </c>
      <c r="S55" s="28"/>
      <c r="T55" s="28"/>
      <c r="U55" s="29">
        <v>0</v>
      </c>
      <c r="V55" s="58"/>
      <c r="W55" s="61"/>
      <c r="X55" s="63"/>
      <c r="Z55" s="30" t="s">
        <v>91</v>
      </c>
      <c r="AA55" s="30" t="s">
        <v>127</v>
      </c>
    </row>
    <row r="56" spans="1:27" ht="9" customHeight="1" x14ac:dyDescent="0.2">
      <c r="A56" s="59"/>
      <c r="B56" s="60"/>
      <c r="C56" s="29">
        <v>5</v>
      </c>
      <c r="D56" s="29">
        <v>143.5</v>
      </c>
      <c r="E56" s="29">
        <v>2.4700000000000002</v>
      </c>
      <c r="F56" s="29">
        <v>6.96</v>
      </c>
      <c r="G56" s="29" t="s">
        <v>94</v>
      </c>
      <c r="H56" s="29">
        <v>8.25</v>
      </c>
      <c r="I56" s="29" t="s">
        <v>94</v>
      </c>
      <c r="J56" s="29">
        <v>8.8000000000000007</v>
      </c>
      <c r="K56" s="29">
        <v>45.15</v>
      </c>
      <c r="L56" s="29">
        <v>34.450000000000003</v>
      </c>
      <c r="M56" s="29">
        <v>13.78</v>
      </c>
      <c r="N56" s="29">
        <v>2.57</v>
      </c>
      <c r="O56" s="29" t="s">
        <v>94</v>
      </c>
      <c r="P56" s="29">
        <v>0.13</v>
      </c>
      <c r="Q56" s="29">
        <v>16.14</v>
      </c>
      <c r="R56" s="29" t="s">
        <v>128</v>
      </c>
      <c r="S56" s="28"/>
      <c r="T56" s="28"/>
      <c r="U56" s="29">
        <v>48.39</v>
      </c>
      <c r="V56" s="58"/>
      <c r="W56" s="61"/>
      <c r="X56" s="63"/>
      <c r="Z56" s="30" t="s">
        <v>91</v>
      </c>
      <c r="AA56" s="30" t="s">
        <v>129</v>
      </c>
    </row>
    <row r="57" spans="1:27" ht="9" customHeight="1" x14ac:dyDescent="0.2">
      <c r="A57" s="59"/>
      <c r="B57" s="60">
        <v>11</v>
      </c>
      <c r="C57" s="29">
        <v>6.8</v>
      </c>
      <c r="D57" s="29">
        <v>162.9</v>
      </c>
      <c r="E57" s="29">
        <v>3.56</v>
      </c>
      <c r="F57" s="29">
        <v>6.34</v>
      </c>
      <c r="G57" s="29" t="s">
        <v>94</v>
      </c>
      <c r="H57" s="29" t="s">
        <v>94</v>
      </c>
      <c r="I57" s="29" t="s">
        <v>94</v>
      </c>
      <c r="J57" s="29">
        <v>25.8</v>
      </c>
      <c r="K57" s="29">
        <v>50.4</v>
      </c>
      <c r="L57" s="29">
        <v>28.2</v>
      </c>
      <c r="M57" s="29">
        <v>11.28</v>
      </c>
      <c r="N57" s="29">
        <v>5.33</v>
      </c>
      <c r="O57" s="29" t="s">
        <v>94</v>
      </c>
      <c r="P57" s="29" t="s">
        <v>94</v>
      </c>
      <c r="Q57" s="29">
        <v>19</v>
      </c>
      <c r="R57" s="29" t="s">
        <v>130</v>
      </c>
      <c r="S57" s="29" t="s">
        <v>89</v>
      </c>
      <c r="T57" s="29" t="s">
        <v>89</v>
      </c>
      <c r="U57" s="29">
        <v>24.28</v>
      </c>
      <c r="V57" s="58">
        <f>AVERAGE(U57:U63)</f>
        <v>4.46</v>
      </c>
      <c r="W57" s="61"/>
      <c r="X57" s="63"/>
      <c r="Z57" s="30" t="s">
        <v>91</v>
      </c>
      <c r="AA57" s="30" t="s">
        <v>127</v>
      </c>
    </row>
    <row r="58" spans="1:27" ht="9" customHeight="1" x14ac:dyDescent="0.2">
      <c r="A58" s="59"/>
      <c r="B58" s="60"/>
      <c r="C58" s="29">
        <v>6.69</v>
      </c>
      <c r="D58" s="29">
        <v>142.80000000000001</v>
      </c>
      <c r="E58" s="29">
        <v>1.96</v>
      </c>
      <c r="F58" s="29">
        <v>5.65</v>
      </c>
      <c r="G58" s="29" t="s">
        <v>94</v>
      </c>
      <c r="H58" s="29" t="s">
        <v>94</v>
      </c>
      <c r="I58" s="29" t="s">
        <v>94</v>
      </c>
      <c r="J58" s="29">
        <v>24.6</v>
      </c>
      <c r="K58" s="29">
        <v>50.4</v>
      </c>
      <c r="L58" s="29">
        <v>28.6</v>
      </c>
      <c r="M58" s="29">
        <v>11.44</v>
      </c>
      <c r="N58" s="29">
        <v>5.23</v>
      </c>
      <c r="O58" s="29">
        <v>0.01</v>
      </c>
      <c r="P58" s="29">
        <v>1.63</v>
      </c>
      <c r="Q58" s="29">
        <v>15.43</v>
      </c>
      <c r="R58" s="29" t="s">
        <v>131</v>
      </c>
      <c r="S58" s="29" t="s">
        <v>89</v>
      </c>
      <c r="T58" s="29" t="s">
        <v>89</v>
      </c>
      <c r="U58" s="29">
        <v>6.94</v>
      </c>
      <c r="V58" s="58"/>
      <c r="W58" s="61"/>
      <c r="X58" s="63"/>
      <c r="Z58" s="30" t="s">
        <v>91</v>
      </c>
      <c r="AA58" s="30" t="s">
        <v>129</v>
      </c>
    </row>
    <row r="59" spans="1:27" ht="9" customHeight="1" x14ac:dyDescent="0.2">
      <c r="A59" s="59"/>
      <c r="B59" s="60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9" t="s">
        <v>89</v>
      </c>
      <c r="T59" s="29" t="s">
        <v>89</v>
      </c>
      <c r="U59" s="29">
        <v>0</v>
      </c>
      <c r="V59" s="58"/>
      <c r="W59" s="61"/>
      <c r="X59" s="63"/>
      <c r="Z59" s="30" t="s">
        <v>91</v>
      </c>
      <c r="AA59" s="30" t="s">
        <v>127</v>
      </c>
    </row>
    <row r="60" spans="1:27" ht="9" customHeight="1" x14ac:dyDescent="0.2">
      <c r="A60" s="59"/>
      <c r="B60" s="60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9" t="s">
        <v>89</v>
      </c>
      <c r="T60" s="29" t="s">
        <v>89</v>
      </c>
      <c r="U60" s="29">
        <v>0</v>
      </c>
      <c r="V60" s="58"/>
      <c r="W60" s="61"/>
      <c r="X60" s="63"/>
      <c r="Z60" s="30" t="s">
        <v>91</v>
      </c>
      <c r="AA60" s="30" t="s">
        <v>132</v>
      </c>
    </row>
    <row r="61" spans="1:27" ht="9" customHeight="1" x14ac:dyDescent="0.2">
      <c r="A61" s="59"/>
      <c r="B61" s="60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9" t="s">
        <v>89</v>
      </c>
      <c r="T61" s="29" t="s">
        <v>89</v>
      </c>
      <c r="U61" s="29">
        <v>0</v>
      </c>
      <c r="V61" s="58"/>
      <c r="W61" s="61"/>
      <c r="X61" s="63"/>
      <c r="Z61" s="30" t="s">
        <v>91</v>
      </c>
      <c r="AA61" s="30" t="s">
        <v>127</v>
      </c>
    </row>
    <row r="62" spans="1:27" ht="9" customHeight="1" x14ac:dyDescent="0.2">
      <c r="A62" s="59"/>
      <c r="B62" s="60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9" t="s">
        <v>89</v>
      </c>
      <c r="T62" s="29" t="s">
        <v>89</v>
      </c>
      <c r="U62" s="29">
        <v>0</v>
      </c>
      <c r="V62" s="58"/>
      <c r="W62" s="61"/>
      <c r="X62" s="63"/>
      <c r="Z62" s="30" t="s">
        <v>91</v>
      </c>
      <c r="AA62" s="30" t="s">
        <v>133</v>
      </c>
    </row>
    <row r="63" spans="1:27" ht="9" customHeight="1" x14ac:dyDescent="0.2">
      <c r="A63" s="59"/>
      <c r="B63" s="60"/>
      <c r="C63" s="29">
        <v>7.7</v>
      </c>
      <c r="D63" s="29">
        <v>138.4</v>
      </c>
      <c r="E63" s="29">
        <v>0.98</v>
      </c>
      <c r="F63" s="29">
        <v>2.6</v>
      </c>
      <c r="G63" s="29" t="s">
        <v>94</v>
      </c>
      <c r="H63" s="29" t="s">
        <v>94</v>
      </c>
      <c r="I63" s="29" t="s">
        <v>94</v>
      </c>
      <c r="J63" s="29">
        <v>23.3</v>
      </c>
      <c r="K63" s="29">
        <v>56.6</v>
      </c>
      <c r="L63" s="29">
        <v>32</v>
      </c>
      <c r="M63" s="29">
        <v>12.8</v>
      </c>
      <c r="N63" s="29">
        <v>5.9</v>
      </c>
      <c r="O63" s="29" t="s">
        <v>94</v>
      </c>
      <c r="P63" s="29">
        <v>2.38</v>
      </c>
      <c r="Q63" s="29">
        <v>14.36</v>
      </c>
      <c r="R63" s="29" t="s">
        <v>134</v>
      </c>
      <c r="S63" s="28"/>
      <c r="T63" s="28"/>
      <c r="U63" s="29">
        <v>0</v>
      </c>
      <c r="V63" s="58"/>
      <c r="W63" s="61"/>
      <c r="X63" s="63"/>
      <c r="Z63" s="30" t="s">
        <v>91</v>
      </c>
      <c r="AA63" s="30" t="s">
        <v>135</v>
      </c>
    </row>
    <row r="64" spans="1:27" ht="9" customHeight="1" x14ac:dyDescent="0.2">
      <c r="A64" s="59"/>
      <c r="B64" s="60">
        <v>12</v>
      </c>
      <c r="C64" s="29">
        <v>6.84</v>
      </c>
      <c r="D64" s="29">
        <v>150.4</v>
      </c>
      <c r="E64" s="29">
        <v>1.83</v>
      </c>
      <c r="F64" s="29">
        <v>4.6500000000000004</v>
      </c>
      <c r="G64" s="29" t="s">
        <v>94</v>
      </c>
      <c r="H64" s="29" t="s">
        <v>94</v>
      </c>
      <c r="I64" s="29" t="s">
        <v>94</v>
      </c>
      <c r="J64" s="29">
        <v>29.4</v>
      </c>
      <c r="K64" s="29">
        <v>50.8</v>
      </c>
      <c r="L64" s="29">
        <v>33</v>
      </c>
      <c r="M64" s="29">
        <v>13.2</v>
      </c>
      <c r="N64" s="29">
        <v>4.2699999999999996</v>
      </c>
      <c r="O64" s="29" t="s">
        <v>94</v>
      </c>
      <c r="P64" s="29" t="s">
        <v>94</v>
      </c>
      <c r="Q64" s="29">
        <v>4</v>
      </c>
      <c r="R64" s="29" t="s">
        <v>136</v>
      </c>
      <c r="S64" s="29" t="s">
        <v>89</v>
      </c>
      <c r="T64" s="29" t="s">
        <v>89</v>
      </c>
      <c r="U64" s="29">
        <v>0</v>
      </c>
      <c r="V64" s="58">
        <f>AVERAGE(U64:U68)</f>
        <v>3.468</v>
      </c>
      <c r="W64" s="61"/>
      <c r="X64" s="63"/>
      <c r="Z64" s="30" t="s">
        <v>91</v>
      </c>
      <c r="AA64" s="30" t="s">
        <v>137</v>
      </c>
    </row>
    <row r="65" spans="1:27" ht="9" customHeight="1" x14ac:dyDescent="0.2">
      <c r="A65" s="59"/>
      <c r="B65" s="60"/>
      <c r="C65" s="29">
        <v>7.19</v>
      </c>
      <c r="D65" s="29">
        <v>159.6</v>
      </c>
      <c r="E65" s="29">
        <v>3.19</v>
      </c>
      <c r="F65" s="29">
        <v>4.5999999999999996</v>
      </c>
      <c r="G65" s="29" t="s">
        <v>94</v>
      </c>
      <c r="H65" s="29" t="s">
        <v>94</v>
      </c>
      <c r="I65" s="29" t="s">
        <v>94</v>
      </c>
      <c r="J65" s="29">
        <v>27.2</v>
      </c>
      <c r="K65" s="29">
        <v>56.2</v>
      </c>
      <c r="L65" s="29">
        <v>34</v>
      </c>
      <c r="M65" s="29">
        <v>13.6</v>
      </c>
      <c r="N65" s="29">
        <v>5.33</v>
      </c>
      <c r="O65" s="29" t="s">
        <v>94</v>
      </c>
      <c r="P65" s="29">
        <v>0.63</v>
      </c>
      <c r="Q65" s="29">
        <v>5.79</v>
      </c>
      <c r="R65" s="29" t="s">
        <v>138</v>
      </c>
      <c r="S65" s="29" t="s">
        <v>89</v>
      </c>
      <c r="T65" s="29" t="s">
        <v>89</v>
      </c>
      <c r="U65" s="29">
        <v>17.34</v>
      </c>
      <c r="V65" s="58"/>
      <c r="W65" s="61"/>
      <c r="X65" s="63"/>
      <c r="Z65" s="30" t="s">
        <v>91</v>
      </c>
      <c r="AA65" s="30" t="s">
        <v>139</v>
      </c>
    </row>
    <row r="66" spans="1:27" ht="9" customHeight="1" x14ac:dyDescent="0.2">
      <c r="A66" s="59"/>
      <c r="B66" s="60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9" t="s">
        <v>89</v>
      </c>
      <c r="T66" s="29" t="s">
        <v>89</v>
      </c>
      <c r="U66" s="29">
        <v>0</v>
      </c>
      <c r="V66" s="58"/>
      <c r="W66" s="61"/>
      <c r="X66" s="63"/>
      <c r="Z66" s="30" t="s">
        <v>91</v>
      </c>
      <c r="AA66" s="30" t="s">
        <v>140</v>
      </c>
    </row>
    <row r="67" spans="1:27" ht="9" customHeight="1" x14ac:dyDescent="0.2">
      <c r="A67" s="59"/>
      <c r="B67" s="60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9" t="s">
        <v>89</v>
      </c>
      <c r="T67" s="29" t="s">
        <v>89</v>
      </c>
      <c r="U67" s="29">
        <v>0</v>
      </c>
      <c r="V67" s="58"/>
      <c r="W67" s="61"/>
      <c r="X67" s="63"/>
      <c r="Z67" s="30" t="s">
        <v>91</v>
      </c>
      <c r="AA67" s="30" t="s">
        <v>141</v>
      </c>
    </row>
    <row r="68" spans="1:27" ht="9" customHeight="1" x14ac:dyDescent="0.2">
      <c r="A68" s="59"/>
      <c r="B68" s="6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9" t="s">
        <v>89</v>
      </c>
      <c r="T68" s="29" t="s">
        <v>89</v>
      </c>
      <c r="U68" s="29">
        <v>0</v>
      </c>
      <c r="V68" s="58"/>
      <c r="W68" s="61"/>
      <c r="X68" s="63"/>
      <c r="Z68" s="30" t="s">
        <v>91</v>
      </c>
      <c r="AA68" s="30" t="s">
        <v>121</v>
      </c>
    </row>
    <row r="69" spans="1:27" ht="9" customHeight="1" x14ac:dyDescent="0.2">
      <c r="A69" s="59" t="s">
        <v>16</v>
      </c>
      <c r="B69" s="60">
        <v>2</v>
      </c>
      <c r="C69" s="29">
        <v>6.98</v>
      </c>
      <c r="D69" s="29">
        <v>40.200000000000003</v>
      </c>
      <c r="E69" s="29">
        <v>0.08</v>
      </c>
      <c r="F69" s="29">
        <v>4</v>
      </c>
      <c r="G69" s="29" t="s">
        <v>94</v>
      </c>
      <c r="H69" s="29">
        <v>2.35</v>
      </c>
      <c r="I69" s="29" t="s">
        <v>94</v>
      </c>
      <c r="J69" s="29">
        <v>18.82</v>
      </c>
      <c r="K69" s="29">
        <v>10.6</v>
      </c>
      <c r="L69" s="29">
        <v>8.48</v>
      </c>
      <c r="M69" s="29">
        <v>3.39</v>
      </c>
      <c r="N69" s="29">
        <v>0.51</v>
      </c>
      <c r="O69" s="29" t="s">
        <v>94</v>
      </c>
      <c r="P69" s="29" t="s">
        <v>94</v>
      </c>
      <c r="Q69" s="29">
        <v>1.5</v>
      </c>
      <c r="R69" s="29" t="s">
        <v>128</v>
      </c>
      <c r="S69" s="29" t="s">
        <v>89</v>
      </c>
      <c r="T69" s="29" t="s">
        <v>89</v>
      </c>
      <c r="U69" s="29">
        <v>0</v>
      </c>
      <c r="V69" s="58">
        <f>AVERAGE(U69:U70)</f>
        <v>0</v>
      </c>
      <c r="W69" s="61">
        <f>AVERAGE(U69:U97)</f>
        <v>5.9537931034482758</v>
      </c>
      <c r="X69" s="63" t="s">
        <v>90</v>
      </c>
      <c r="Z69" s="30" t="s">
        <v>91</v>
      </c>
      <c r="AA69" s="30" t="s">
        <v>142</v>
      </c>
    </row>
    <row r="70" spans="1:27" ht="9" customHeight="1" x14ac:dyDescent="0.2">
      <c r="A70" s="59"/>
      <c r="B70" s="60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9" t="s">
        <v>89</v>
      </c>
      <c r="T70" s="29" t="s">
        <v>89</v>
      </c>
      <c r="U70" s="29">
        <v>0</v>
      </c>
      <c r="V70" s="58"/>
      <c r="W70" s="61"/>
      <c r="X70" s="63"/>
      <c r="Z70" s="30" t="s">
        <v>91</v>
      </c>
      <c r="AA70" s="30" t="s">
        <v>142</v>
      </c>
    </row>
    <row r="71" spans="1:27" ht="9" customHeight="1" x14ac:dyDescent="0.2">
      <c r="A71" s="59"/>
      <c r="B71" s="60">
        <v>3</v>
      </c>
      <c r="C71" s="29">
        <v>6.9</v>
      </c>
      <c r="D71" s="29">
        <v>40.700000000000003</v>
      </c>
      <c r="E71" s="29">
        <v>0.09</v>
      </c>
      <c r="F71" s="29">
        <v>4</v>
      </c>
      <c r="G71" s="29" t="s">
        <v>94</v>
      </c>
      <c r="H71" s="29">
        <v>3.05</v>
      </c>
      <c r="I71" s="29" t="s">
        <v>94</v>
      </c>
      <c r="J71" s="29">
        <v>19.68</v>
      </c>
      <c r="K71" s="29">
        <v>11.24</v>
      </c>
      <c r="L71" s="29">
        <v>10.81</v>
      </c>
      <c r="M71" s="29">
        <v>4.33</v>
      </c>
      <c r="N71" s="29">
        <v>0.1</v>
      </c>
      <c r="O71" s="29" t="s">
        <v>94</v>
      </c>
      <c r="P71" s="29" t="s">
        <v>94</v>
      </c>
      <c r="Q71" s="29">
        <v>4.71</v>
      </c>
      <c r="R71" s="29" t="s">
        <v>143</v>
      </c>
      <c r="S71" s="29" t="s">
        <v>89</v>
      </c>
      <c r="T71" s="29" t="s">
        <v>89</v>
      </c>
      <c r="U71" s="29">
        <v>18.18</v>
      </c>
      <c r="V71" s="58">
        <f>AVERAGE(U71:U73)</f>
        <v>6.06</v>
      </c>
      <c r="W71" s="61"/>
      <c r="X71" s="63"/>
      <c r="Z71" s="30" t="s">
        <v>91</v>
      </c>
      <c r="AA71" s="30" t="s">
        <v>142</v>
      </c>
    </row>
    <row r="72" spans="1:27" ht="9" customHeight="1" x14ac:dyDescent="0.2">
      <c r="A72" s="59"/>
      <c r="B72" s="60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9" t="s">
        <v>89</v>
      </c>
      <c r="T72" s="29" t="s">
        <v>89</v>
      </c>
      <c r="U72" s="29">
        <v>0</v>
      </c>
      <c r="V72" s="58"/>
      <c r="W72" s="61"/>
      <c r="X72" s="63"/>
      <c r="Z72" s="30" t="s">
        <v>91</v>
      </c>
      <c r="AA72" s="30" t="s">
        <v>144</v>
      </c>
    </row>
    <row r="73" spans="1:27" ht="9" customHeight="1" x14ac:dyDescent="0.2">
      <c r="A73" s="59"/>
      <c r="B73" s="60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9" t="s">
        <v>89</v>
      </c>
      <c r="T73" s="29" t="s">
        <v>89</v>
      </c>
      <c r="U73" s="29">
        <v>0</v>
      </c>
      <c r="V73" s="58"/>
      <c r="W73" s="61"/>
      <c r="X73" s="63"/>
      <c r="Z73" s="30" t="s">
        <v>91</v>
      </c>
      <c r="AA73" s="30" t="s">
        <v>144</v>
      </c>
    </row>
    <row r="74" spans="1:27" ht="9" customHeight="1" x14ac:dyDescent="0.2">
      <c r="A74" s="59"/>
      <c r="B74" s="60">
        <v>5</v>
      </c>
      <c r="C74" s="29">
        <v>7.2</v>
      </c>
      <c r="D74" s="29">
        <v>40</v>
      </c>
      <c r="E74" s="29">
        <v>7.0000000000000007E-2</v>
      </c>
      <c r="F74" s="29">
        <v>3.08</v>
      </c>
      <c r="G74" s="29" t="s">
        <v>94</v>
      </c>
      <c r="H74" s="29">
        <v>3.95</v>
      </c>
      <c r="I74" s="29" t="s">
        <v>94</v>
      </c>
      <c r="J74" s="29">
        <v>15.78</v>
      </c>
      <c r="K74" s="29">
        <v>12.63</v>
      </c>
      <c r="L74" s="29">
        <v>8.56</v>
      </c>
      <c r="M74" s="29">
        <v>3.42</v>
      </c>
      <c r="N74" s="29">
        <v>0.98</v>
      </c>
      <c r="O74" s="29" t="s">
        <v>94</v>
      </c>
      <c r="P74" s="29" t="s">
        <v>94</v>
      </c>
      <c r="Q74" s="29">
        <v>15.07</v>
      </c>
      <c r="R74" s="29" t="s">
        <v>145</v>
      </c>
      <c r="S74" s="29" t="s">
        <v>89</v>
      </c>
      <c r="T74" s="29" t="s">
        <v>89</v>
      </c>
      <c r="U74" s="29">
        <v>7.27</v>
      </c>
      <c r="V74" s="58">
        <f>AVERAGE(U74:U76)</f>
        <v>2.4233333333333333</v>
      </c>
      <c r="W74" s="61"/>
      <c r="X74" s="63"/>
      <c r="Z74" s="30" t="s">
        <v>91</v>
      </c>
      <c r="AA74" s="30" t="s">
        <v>144</v>
      </c>
    </row>
    <row r="75" spans="1:27" ht="9" customHeight="1" x14ac:dyDescent="0.2">
      <c r="A75" s="59"/>
      <c r="B75" s="60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9" t="s">
        <v>89</v>
      </c>
      <c r="T75" s="29" t="s">
        <v>89</v>
      </c>
      <c r="U75" s="29">
        <v>0</v>
      </c>
      <c r="V75" s="58"/>
      <c r="W75" s="61"/>
      <c r="X75" s="63"/>
      <c r="Z75" s="30" t="s">
        <v>91</v>
      </c>
      <c r="AA75" s="30" t="s">
        <v>144</v>
      </c>
    </row>
    <row r="76" spans="1:27" ht="9" customHeight="1" x14ac:dyDescent="0.2">
      <c r="A76" s="59"/>
      <c r="B76" s="60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9" t="s">
        <v>89</v>
      </c>
      <c r="T76" s="29" t="s">
        <v>89</v>
      </c>
      <c r="U76" s="29">
        <v>0</v>
      </c>
      <c r="V76" s="58"/>
      <c r="W76" s="61"/>
      <c r="X76" s="63"/>
      <c r="Z76" s="30" t="s">
        <v>91</v>
      </c>
      <c r="AA76" s="30" t="s">
        <v>144</v>
      </c>
    </row>
    <row r="77" spans="1:27" ht="9" customHeight="1" x14ac:dyDescent="0.2">
      <c r="A77" s="59"/>
      <c r="B77" s="60">
        <v>6</v>
      </c>
      <c r="C77" s="29">
        <v>6.2</v>
      </c>
      <c r="D77" s="29">
        <v>41.2</v>
      </c>
      <c r="E77" s="29">
        <v>0.68</v>
      </c>
      <c r="F77" s="29">
        <v>2.4700000000000002</v>
      </c>
      <c r="G77" s="29" t="s">
        <v>94</v>
      </c>
      <c r="H77" s="29">
        <v>2.0499999999999998</v>
      </c>
      <c r="I77" s="29" t="s">
        <v>94</v>
      </c>
      <c r="J77" s="29">
        <v>26.17</v>
      </c>
      <c r="K77" s="29">
        <v>15.19</v>
      </c>
      <c r="L77" s="29">
        <v>7.06</v>
      </c>
      <c r="M77" s="29">
        <v>2.83</v>
      </c>
      <c r="N77" s="29">
        <v>1.95</v>
      </c>
      <c r="O77" s="29">
        <v>0.08</v>
      </c>
      <c r="P77" s="29" t="s">
        <v>94</v>
      </c>
      <c r="Q77" s="29">
        <v>14.71</v>
      </c>
      <c r="R77" s="29" t="s">
        <v>118</v>
      </c>
      <c r="S77" s="29" t="s">
        <v>89</v>
      </c>
      <c r="T77" s="29" t="s">
        <v>89</v>
      </c>
      <c r="U77" s="29">
        <v>1.69</v>
      </c>
      <c r="V77" s="58">
        <f>AVERAGE(U77:U79)</f>
        <v>0.56333333333333335</v>
      </c>
      <c r="W77" s="61"/>
      <c r="X77" s="63"/>
      <c r="Z77" s="30" t="s">
        <v>91</v>
      </c>
      <c r="AA77" s="30" t="s">
        <v>144</v>
      </c>
    </row>
    <row r="78" spans="1:27" ht="9" customHeight="1" x14ac:dyDescent="0.2">
      <c r="A78" s="59"/>
      <c r="B78" s="60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9" t="s">
        <v>89</v>
      </c>
      <c r="T78" s="29" t="s">
        <v>89</v>
      </c>
      <c r="U78" s="29">
        <v>0</v>
      </c>
      <c r="V78" s="58"/>
      <c r="W78" s="61"/>
      <c r="X78" s="63"/>
      <c r="Z78" s="30" t="s">
        <v>91</v>
      </c>
      <c r="AA78" s="30" t="s">
        <v>144</v>
      </c>
    </row>
    <row r="79" spans="1:27" ht="9" customHeight="1" x14ac:dyDescent="0.2">
      <c r="A79" s="59"/>
      <c r="B79" s="60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9" t="s">
        <v>89</v>
      </c>
      <c r="T79" s="29" t="s">
        <v>89</v>
      </c>
      <c r="U79" s="29">
        <v>0</v>
      </c>
      <c r="V79" s="58"/>
      <c r="W79" s="61"/>
      <c r="X79" s="63"/>
      <c r="Z79" s="30" t="s">
        <v>91</v>
      </c>
      <c r="AA79" s="30" t="s">
        <v>146</v>
      </c>
    </row>
    <row r="80" spans="1:27" ht="9" customHeight="1" x14ac:dyDescent="0.2">
      <c r="A80" s="59"/>
      <c r="B80" s="60">
        <v>7</v>
      </c>
      <c r="C80" s="29">
        <v>8.1</v>
      </c>
      <c r="D80" s="29">
        <v>44.4</v>
      </c>
      <c r="E80" s="29">
        <v>7.0000000000000007E-2</v>
      </c>
      <c r="F80" s="29" t="s">
        <v>94</v>
      </c>
      <c r="G80" s="29" t="s">
        <v>94</v>
      </c>
      <c r="H80" s="29">
        <v>3.53</v>
      </c>
      <c r="I80" s="29" t="s">
        <v>94</v>
      </c>
      <c r="J80" s="29">
        <v>20.55</v>
      </c>
      <c r="K80" s="29">
        <v>25.04</v>
      </c>
      <c r="L80" s="29">
        <v>8.1300000000000008</v>
      </c>
      <c r="M80" s="29">
        <v>3.25</v>
      </c>
      <c r="N80" s="29">
        <v>4.0599999999999996</v>
      </c>
      <c r="O80" s="29" t="s">
        <v>94</v>
      </c>
      <c r="P80" s="29" t="s">
        <v>94</v>
      </c>
      <c r="Q80" s="29">
        <v>14.36</v>
      </c>
      <c r="R80" s="29" t="s">
        <v>118</v>
      </c>
      <c r="S80" s="29" t="s">
        <v>89</v>
      </c>
      <c r="T80" s="29" t="s">
        <v>89</v>
      </c>
      <c r="U80" s="29">
        <v>0</v>
      </c>
      <c r="V80" s="58">
        <f>AVERAGE(U80:U82)</f>
        <v>0</v>
      </c>
      <c r="W80" s="61"/>
      <c r="X80" s="63"/>
      <c r="Z80" s="30" t="s">
        <v>91</v>
      </c>
      <c r="AA80" s="30" t="s">
        <v>147</v>
      </c>
    </row>
    <row r="81" spans="1:27" ht="9" customHeight="1" x14ac:dyDescent="0.2">
      <c r="A81" s="59"/>
      <c r="B81" s="60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9" t="s">
        <v>89</v>
      </c>
      <c r="T81" s="29" t="s">
        <v>89</v>
      </c>
      <c r="U81" s="29">
        <v>0</v>
      </c>
      <c r="V81" s="58"/>
      <c r="W81" s="61"/>
      <c r="X81" s="63"/>
      <c r="Z81" s="30" t="s">
        <v>91</v>
      </c>
      <c r="AA81" s="30" t="s">
        <v>148</v>
      </c>
    </row>
    <row r="82" spans="1:27" ht="9" customHeight="1" x14ac:dyDescent="0.2">
      <c r="A82" s="59"/>
      <c r="B82" s="60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9" t="s">
        <v>89</v>
      </c>
      <c r="T82" s="29" t="s">
        <v>89</v>
      </c>
      <c r="U82" s="29">
        <v>0</v>
      </c>
      <c r="V82" s="58"/>
      <c r="W82" s="61"/>
      <c r="X82" s="63"/>
      <c r="Z82" s="30" t="s">
        <v>91</v>
      </c>
      <c r="AA82" s="30" t="s">
        <v>147</v>
      </c>
    </row>
    <row r="83" spans="1:27" ht="9" customHeight="1" x14ac:dyDescent="0.2">
      <c r="A83" s="59"/>
      <c r="B83" s="60">
        <v>8</v>
      </c>
      <c r="C83" s="29">
        <v>7.5</v>
      </c>
      <c r="D83" s="29">
        <v>45.2</v>
      </c>
      <c r="E83" s="29">
        <v>0.1</v>
      </c>
      <c r="F83" s="29">
        <v>6.4</v>
      </c>
      <c r="G83" s="29" t="s">
        <v>94</v>
      </c>
      <c r="H83" s="29">
        <v>6.05</v>
      </c>
      <c r="I83" s="29" t="s">
        <v>94</v>
      </c>
      <c r="J83" s="29">
        <v>21.65</v>
      </c>
      <c r="K83" s="29">
        <v>19.260000000000002</v>
      </c>
      <c r="L83" s="29">
        <v>10.06</v>
      </c>
      <c r="M83" s="29">
        <v>4.0199999999999996</v>
      </c>
      <c r="N83" s="29">
        <v>2.21</v>
      </c>
      <c r="O83" s="29" t="s">
        <v>94</v>
      </c>
      <c r="P83" s="29" t="s">
        <v>94</v>
      </c>
      <c r="Q83" s="29">
        <v>14</v>
      </c>
      <c r="R83" s="29" t="s">
        <v>128</v>
      </c>
      <c r="S83" s="29" t="s">
        <v>89</v>
      </c>
      <c r="T83" s="29" t="s">
        <v>89</v>
      </c>
      <c r="U83" s="29">
        <v>0</v>
      </c>
      <c r="V83" s="58">
        <f>AVERAGE(U83:U85)</f>
        <v>0</v>
      </c>
      <c r="W83" s="61"/>
      <c r="X83" s="63"/>
      <c r="Z83" s="30" t="s">
        <v>91</v>
      </c>
      <c r="AA83" s="30" t="s">
        <v>149</v>
      </c>
    </row>
    <row r="84" spans="1:27" ht="9" customHeight="1" x14ac:dyDescent="0.2">
      <c r="A84" s="59"/>
      <c r="B84" s="60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9" t="s">
        <v>89</v>
      </c>
      <c r="T84" s="29" t="s">
        <v>89</v>
      </c>
      <c r="U84" s="29">
        <v>0</v>
      </c>
      <c r="V84" s="58"/>
      <c r="W84" s="61"/>
      <c r="X84" s="63"/>
      <c r="Z84" s="30" t="s">
        <v>91</v>
      </c>
      <c r="AA84" s="30" t="s">
        <v>150</v>
      </c>
    </row>
    <row r="85" spans="1:27" ht="9" customHeight="1" x14ac:dyDescent="0.2">
      <c r="A85" s="59"/>
      <c r="B85" s="60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9" t="s">
        <v>89</v>
      </c>
      <c r="T85" s="29" t="s">
        <v>89</v>
      </c>
      <c r="U85" s="29">
        <v>0</v>
      </c>
      <c r="V85" s="58"/>
      <c r="W85" s="61"/>
      <c r="X85" s="63"/>
      <c r="Z85" s="30" t="s">
        <v>91</v>
      </c>
      <c r="AA85" s="30" t="s">
        <v>151</v>
      </c>
    </row>
    <row r="86" spans="1:27" ht="9" customHeight="1" x14ac:dyDescent="0.2">
      <c r="A86" s="59"/>
      <c r="B86" s="60">
        <v>9</v>
      </c>
      <c r="C86" s="29">
        <v>6.8</v>
      </c>
      <c r="D86" s="29">
        <v>451</v>
      </c>
      <c r="E86" s="29">
        <v>0.12</v>
      </c>
      <c r="F86" s="29">
        <v>8.02</v>
      </c>
      <c r="G86" s="29" t="s">
        <v>94</v>
      </c>
      <c r="H86" s="29">
        <v>2.5099999999999998</v>
      </c>
      <c r="I86" s="29" t="s">
        <v>94</v>
      </c>
      <c r="J86" s="29">
        <v>22.06</v>
      </c>
      <c r="K86" s="29">
        <v>12.63</v>
      </c>
      <c r="L86" s="29">
        <v>9.1999999999999993</v>
      </c>
      <c r="M86" s="29">
        <v>3.68</v>
      </c>
      <c r="N86" s="29">
        <v>0.82</v>
      </c>
      <c r="O86" s="29">
        <v>0.01</v>
      </c>
      <c r="P86" s="29" t="s">
        <v>94</v>
      </c>
      <c r="Q86" s="29">
        <v>13.64</v>
      </c>
      <c r="R86" s="29" t="s">
        <v>128</v>
      </c>
      <c r="S86" s="29" t="s">
        <v>89</v>
      </c>
      <c r="T86" s="29" t="s">
        <v>89</v>
      </c>
      <c r="U86" s="29">
        <v>0</v>
      </c>
      <c r="V86" s="58">
        <f>AVERAGE(U86:U88)</f>
        <v>0</v>
      </c>
      <c r="W86" s="61"/>
      <c r="X86" s="63"/>
      <c r="Z86" s="30" t="s">
        <v>91</v>
      </c>
      <c r="AA86" s="30" t="s">
        <v>150</v>
      </c>
    </row>
    <row r="87" spans="1:27" ht="9" customHeight="1" x14ac:dyDescent="0.2">
      <c r="A87" s="59"/>
      <c r="B87" s="60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9" t="s">
        <v>89</v>
      </c>
      <c r="T87" s="29" t="s">
        <v>89</v>
      </c>
      <c r="U87" s="29">
        <v>0</v>
      </c>
      <c r="V87" s="58"/>
      <c r="W87" s="61"/>
      <c r="X87" s="63"/>
      <c r="Z87" s="30" t="s">
        <v>91</v>
      </c>
      <c r="AA87" s="30" t="s">
        <v>152</v>
      </c>
    </row>
    <row r="88" spans="1:27" ht="9" customHeight="1" x14ac:dyDescent="0.2">
      <c r="A88" s="59"/>
      <c r="B88" s="60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9" t="s">
        <v>89</v>
      </c>
      <c r="T88" s="29" t="s">
        <v>89</v>
      </c>
      <c r="U88" s="29">
        <v>0</v>
      </c>
      <c r="V88" s="58"/>
      <c r="W88" s="61"/>
      <c r="X88" s="63"/>
      <c r="Z88" s="30" t="s">
        <v>91</v>
      </c>
      <c r="AA88" s="30" t="s">
        <v>150</v>
      </c>
    </row>
    <row r="89" spans="1:27" ht="9" customHeight="1" x14ac:dyDescent="0.2">
      <c r="A89" s="59"/>
      <c r="B89" s="60">
        <v>10</v>
      </c>
      <c r="C89" s="29">
        <v>7.9</v>
      </c>
      <c r="D89" s="29">
        <v>40.1</v>
      </c>
      <c r="E89" s="29">
        <v>0.11</v>
      </c>
      <c r="F89" s="29">
        <v>3.59</v>
      </c>
      <c r="G89" s="29" t="s">
        <v>94</v>
      </c>
      <c r="H89" s="29">
        <v>1.7</v>
      </c>
      <c r="I89" s="29" t="s">
        <v>94</v>
      </c>
      <c r="J89" s="29">
        <v>24.4</v>
      </c>
      <c r="K89" s="29">
        <v>8.1300000000000008</v>
      </c>
      <c r="L89" s="29">
        <v>5.35</v>
      </c>
      <c r="M89" s="29">
        <v>2.14</v>
      </c>
      <c r="N89" s="29">
        <v>0.67</v>
      </c>
      <c r="O89" s="29" t="s">
        <v>94</v>
      </c>
      <c r="P89" s="29">
        <v>1.38</v>
      </c>
      <c r="Q89" s="29">
        <v>21.5</v>
      </c>
      <c r="R89" s="29" t="s">
        <v>94</v>
      </c>
      <c r="S89" s="29" t="s">
        <v>93</v>
      </c>
      <c r="T89" s="29" t="s">
        <v>93</v>
      </c>
      <c r="U89" s="29">
        <v>70.52</v>
      </c>
      <c r="V89" s="58">
        <f>AVERAGE(U89:U91)</f>
        <v>48.506666666666661</v>
      </c>
      <c r="W89" s="61"/>
      <c r="X89" s="63"/>
      <c r="Z89" s="30" t="s">
        <v>91</v>
      </c>
      <c r="AA89" s="30" t="s">
        <v>152</v>
      </c>
    </row>
    <row r="90" spans="1:27" ht="9" customHeight="1" x14ac:dyDescent="0.2">
      <c r="A90" s="59"/>
      <c r="B90" s="60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9" t="s">
        <v>93</v>
      </c>
      <c r="T90" s="29" t="s">
        <v>89</v>
      </c>
      <c r="U90" s="29">
        <v>37.5</v>
      </c>
      <c r="V90" s="58"/>
      <c r="W90" s="61"/>
      <c r="X90" s="63"/>
      <c r="Z90" s="30" t="s">
        <v>91</v>
      </c>
      <c r="AA90" s="30" t="s">
        <v>150</v>
      </c>
    </row>
    <row r="91" spans="1:27" ht="9" customHeight="1" x14ac:dyDescent="0.2">
      <c r="A91" s="59"/>
      <c r="B91" s="60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9" t="s">
        <v>93</v>
      </c>
      <c r="T91" s="29" t="s">
        <v>89</v>
      </c>
      <c r="U91" s="29">
        <v>37.5</v>
      </c>
      <c r="V91" s="58"/>
      <c r="W91" s="61"/>
      <c r="X91" s="63"/>
      <c r="Z91" s="30" t="s">
        <v>91</v>
      </c>
      <c r="AA91" s="30" t="s">
        <v>152</v>
      </c>
    </row>
    <row r="92" spans="1:27" ht="9" customHeight="1" x14ac:dyDescent="0.2">
      <c r="A92" s="59"/>
      <c r="B92" s="60">
        <v>11</v>
      </c>
      <c r="C92" s="29">
        <v>7.1</v>
      </c>
      <c r="D92" s="29">
        <v>43.4</v>
      </c>
      <c r="E92" s="29">
        <v>0.19</v>
      </c>
      <c r="F92" s="29">
        <v>2.5</v>
      </c>
      <c r="G92" s="29" t="s">
        <v>94</v>
      </c>
      <c r="H92" s="29" t="s">
        <v>94</v>
      </c>
      <c r="I92" s="29" t="s">
        <v>94</v>
      </c>
      <c r="J92" s="29">
        <v>22.7</v>
      </c>
      <c r="K92" s="29">
        <v>40.6</v>
      </c>
      <c r="L92" s="29">
        <v>15.4</v>
      </c>
      <c r="M92" s="29">
        <v>6.16</v>
      </c>
      <c r="N92" s="29">
        <v>6.05</v>
      </c>
      <c r="O92" s="29">
        <v>0.01</v>
      </c>
      <c r="P92" s="29">
        <v>0.88</v>
      </c>
      <c r="Q92" s="29">
        <v>13.64</v>
      </c>
      <c r="R92" s="29" t="s">
        <v>145</v>
      </c>
      <c r="S92" s="29" t="s">
        <v>89</v>
      </c>
      <c r="T92" s="29" t="s">
        <v>89</v>
      </c>
      <c r="U92" s="29">
        <v>0</v>
      </c>
      <c r="V92" s="58">
        <f>AVERAGE(U92:U94)</f>
        <v>0</v>
      </c>
      <c r="W92" s="61"/>
      <c r="X92" s="63"/>
      <c r="Z92" s="30" t="s">
        <v>91</v>
      </c>
      <c r="AA92" s="30" t="s">
        <v>150</v>
      </c>
    </row>
    <row r="93" spans="1:27" ht="9" customHeight="1" x14ac:dyDescent="0.2">
      <c r="A93" s="59"/>
      <c r="B93" s="60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9" t="s">
        <v>89</v>
      </c>
      <c r="T93" s="29" t="s">
        <v>89</v>
      </c>
      <c r="U93" s="29">
        <v>0</v>
      </c>
      <c r="V93" s="58"/>
      <c r="W93" s="61"/>
      <c r="X93" s="63"/>
      <c r="Z93" s="30" t="s">
        <v>91</v>
      </c>
      <c r="AA93" s="30" t="s">
        <v>152</v>
      </c>
    </row>
    <row r="94" spans="1:27" ht="9" customHeight="1" x14ac:dyDescent="0.2">
      <c r="A94" s="59"/>
      <c r="B94" s="60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9" t="s">
        <v>89</v>
      </c>
      <c r="T94" s="29" t="s">
        <v>89</v>
      </c>
      <c r="U94" s="29">
        <v>0</v>
      </c>
      <c r="V94" s="58"/>
      <c r="W94" s="61"/>
      <c r="X94" s="63"/>
      <c r="Z94" s="30" t="s">
        <v>91</v>
      </c>
      <c r="AA94" s="30" t="s">
        <v>150</v>
      </c>
    </row>
    <row r="95" spans="1:27" ht="9" customHeight="1" x14ac:dyDescent="0.2">
      <c r="A95" s="59"/>
      <c r="B95" s="60">
        <v>12</v>
      </c>
      <c r="C95" s="29">
        <v>7.44</v>
      </c>
      <c r="D95" s="29">
        <v>45.6</v>
      </c>
      <c r="E95" s="29">
        <v>0.12</v>
      </c>
      <c r="F95" s="29">
        <v>2.4</v>
      </c>
      <c r="G95" s="29" t="s">
        <v>94</v>
      </c>
      <c r="H95" s="29" t="s">
        <v>94</v>
      </c>
      <c r="I95" s="29" t="s">
        <v>94</v>
      </c>
      <c r="J95" s="29">
        <v>26.8</v>
      </c>
      <c r="K95" s="29">
        <v>15.6</v>
      </c>
      <c r="L95" s="29">
        <v>12.8</v>
      </c>
      <c r="M95" s="29">
        <v>5.12</v>
      </c>
      <c r="N95" s="29">
        <v>0.67</v>
      </c>
      <c r="O95" s="29">
        <v>0.01</v>
      </c>
      <c r="P95" s="29">
        <v>1.38</v>
      </c>
      <c r="Q95" s="29">
        <v>1.86</v>
      </c>
      <c r="R95" s="29" t="s">
        <v>145</v>
      </c>
      <c r="S95" s="29" t="s">
        <v>89</v>
      </c>
      <c r="T95" s="29" t="s">
        <v>89</v>
      </c>
      <c r="U95" s="29">
        <v>0</v>
      </c>
      <c r="V95" s="58">
        <f>AVERAGE(U95:U97)</f>
        <v>0</v>
      </c>
      <c r="W95" s="61"/>
      <c r="X95" s="63"/>
      <c r="Z95" s="30" t="s">
        <v>91</v>
      </c>
      <c r="AA95" s="30" t="s">
        <v>152</v>
      </c>
    </row>
    <row r="96" spans="1:27" ht="9" customHeight="1" x14ac:dyDescent="0.2">
      <c r="A96" s="59"/>
      <c r="B96" s="60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9" t="s">
        <v>89</v>
      </c>
      <c r="T96" s="29" t="s">
        <v>89</v>
      </c>
      <c r="U96" s="29">
        <v>0</v>
      </c>
      <c r="V96" s="58"/>
      <c r="W96" s="61"/>
      <c r="X96" s="63"/>
      <c r="Z96" s="30" t="s">
        <v>91</v>
      </c>
      <c r="AA96" s="30" t="s">
        <v>150</v>
      </c>
    </row>
    <row r="97" spans="1:27" ht="9" customHeight="1" x14ac:dyDescent="0.2">
      <c r="A97" s="59"/>
      <c r="B97" s="60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9" t="s">
        <v>89</v>
      </c>
      <c r="T97" s="29" t="s">
        <v>89</v>
      </c>
      <c r="U97" s="29">
        <v>0</v>
      </c>
      <c r="V97" s="58"/>
      <c r="W97" s="61"/>
      <c r="X97" s="63"/>
      <c r="Z97" s="30" t="s">
        <v>91</v>
      </c>
      <c r="AA97" s="30" t="s">
        <v>152</v>
      </c>
    </row>
    <row r="98" spans="1:27" ht="9" customHeight="1" x14ac:dyDescent="0.2">
      <c r="A98" s="59" t="s">
        <v>153</v>
      </c>
      <c r="B98" s="60">
        <v>1</v>
      </c>
      <c r="C98" s="29">
        <v>6.82</v>
      </c>
      <c r="D98" s="29">
        <v>96.1</v>
      </c>
      <c r="E98" s="29">
        <v>0.28000000000000003</v>
      </c>
      <c r="F98" s="29">
        <v>13</v>
      </c>
      <c r="G98" s="29" t="s">
        <v>94</v>
      </c>
      <c r="H98" s="29">
        <v>3.05</v>
      </c>
      <c r="I98" s="29" t="s">
        <v>94</v>
      </c>
      <c r="J98" s="29">
        <v>36.9</v>
      </c>
      <c r="K98" s="29">
        <v>39.64</v>
      </c>
      <c r="L98" s="29">
        <v>28.62</v>
      </c>
      <c r="M98" s="29">
        <v>11.45</v>
      </c>
      <c r="N98" s="29">
        <v>2.65</v>
      </c>
      <c r="O98" s="29" t="s">
        <v>94</v>
      </c>
      <c r="P98" s="29" t="s">
        <v>94</v>
      </c>
      <c r="Q98" s="29" t="s">
        <v>94</v>
      </c>
      <c r="R98" s="29" t="s">
        <v>154</v>
      </c>
      <c r="S98" s="29" t="s">
        <v>89</v>
      </c>
      <c r="T98" s="29" t="s">
        <v>89</v>
      </c>
      <c r="U98" s="29">
        <v>0</v>
      </c>
      <c r="V98" s="58">
        <f>AVERAGE(U98:U100)</f>
        <v>8.3833333333333329</v>
      </c>
      <c r="W98" s="61">
        <f>AVERAGE(U98:U139)</f>
        <v>2.0897619047619047</v>
      </c>
      <c r="X98" s="64" t="s">
        <v>155</v>
      </c>
      <c r="Z98" s="30" t="s">
        <v>91</v>
      </c>
      <c r="AA98" s="30" t="s">
        <v>156</v>
      </c>
    </row>
    <row r="99" spans="1:27" ht="9" customHeight="1" x14ac:dyDescent="0.2">
      <c r="A99" s="59"/>
      <c r="B99" s="60"/>
      <c r="C99" s="29">
        <v>7.18</v>
      </c>
      <c r="D99" s="29">
        <v>100.5</v>
      </c>
      <c r="E99" s="29">
        <v>7.95</v>
      </c>
      <c r="F99" s="29">
        <v>17</v>
      </c>
      <c r="G99" s="29" t="s">
        <v>94</v>
      </c>
      <c r="H99" s="29">
        <v>5.31</v>
      </c>
      <c r="I99" s="29" t="s">
        <v>94</v>
      </c>
      <c r="J99" s="29">
        <v>28.29</v>
      </c>
      <c r="K99" s="29">
        <v>41.4</v>
      </c>
      <c r="L99" s="29">
        <v>38.6</v>
      </c>
      <c r="M99" s="29">
        <v>15.44</v>
      </c>
      <c r="N99" s="29">
        <v>0.67</v>
      </c>
      <c r="O99" s="29" t="s">
        <v>94</v>
      </c>
      <c r="P99" s="29" t="s">
        <v>94</v>
      </c>
      <c r="Q99" s="29">
        <v>28.29</v>
      </c>
      <c r="R99" s="29" t="s">
        <v>157</v>
      </c>
      <c r="S99" s="29" t="s">
        <v>89</v>
      </c>
      <c r="T99" s="29" t="s">
        <v>89</v>
      </c>
      <c r="U99" s="29">
        <v>25.15</v>
      </c>
      <c r="V99" s="58"/>
      <c r="W99" s="61"/>
      <c r="X99" s="64"/>
      <c r="Z99" s="30" t="s">
        <v>91</v>
      </c>
      <c r="AA99" s="30" t="s">
        <v>158</v>
      </c>
    </row>
    <row r="100" spans="1:27" ht="9" customHeight="1" x14ac:dyDescent="0.2">
      <c r="A100" s="59"/>
      <c r="B100" s="60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9" t="s">
        <v>89</v>
      </c>
      <c r="T100" s="29" t="s">
        <v>89</v>
      </c>
      <c r="U100" s="29">
        <v>0</v>
      </c>
      <c r="V100" s="58"/>
      <c r="W100" s="61"/>
      <c r="X100" s="64"/>
      <c r="Z100" s="30" t="s">
        <v>91</v>
      </c>
      <c r="AA100" s="30" t="s">
        <v>159</v>
      </c>
    </row>
    <row r="101" spans="1:27" ht="9" customHeight="1" x14ac:dyDescent="0.2">
      <c r="A101" s="59"/>
      <c r="B101" s="60">
        <v>2</v>
      </c>
      <c r="C101" s="29">
        <v>7</v>
      </c>
      <c r="D101" s="29">
        <v>124.8</v>
      </c>
      <c r="E101" s="29">
        <v>0.52</v>
      </c>
      <c r="F101" s="29">
        <v>5</v>
      </c>
      <c r="G101" s="29" t="s">
        <v>94</v>
      </c>
      <c r="H101" s="29">
        <v>2.1800000000000002</v>
      </c>
      <c r="I101" s="29" t="s">
        <v>94</v>
      </c>
      <c r="J101" s="29">
        <v>45.51</v>
      </c>
      <c r="K101" s="29">
        <v>48.34</v>
      </c>
      <c r="L101" s="29">
        <v>28.2</v>
      </c>
      <c r="M101" s="29">
        <v>11.28</v>
      </c>
      <c r="N101" s="29">
        <v>4.83</v>
      </c>
      <c r="O101" s="29" t="s">
        <v>94</v>
      </c>
      <c r="P101" s="29" t="s">
        <v>94</v>
      </c>
      <c r="Q101" s="29">
        <v>1.1399999999999999</v>
      </c>
      <c r="R101" s="29" t="s">
        <v>160</v>
      </c>
      <c r="S101" s="29" t="s">
        <v>93</v>
      </c>
      <c r="T101" s="29" t="s">
        <v>89</v>
      </c>
      <c r="U101" s="29">
        <v>18.18</v>
      </c>
      <c r="V101" s="58">
        <f>AVERAGE(U101:U103)</f>
        <v>6.06</v>
      </c>
      <c r="W101" s="61"/>
      <c r="X101" s="64"/>
      <c r="Z101" s="30" t="s">
        <v>91</v>
      </c>
      <c r="AA101" s="30" t="s">
        <v>161</v>
      </c>
    </row>
    <row r="102" spans="1:27" ht="9" customHeight="1" x14ac:dyDescent="0.2">
      <c r="A102" s="59"/>
      <c r="B102" s="60"/>
      <c r="C102" s="29">
        <v>6.82</v>
      </c>
      <c r="D102" s="29">
        <v>115.2</v>
      </c>
      <c r="E102" s="29">
        <v>0.55000000000000004</v>
      </c>
      <c r="F102" s="29">
        <v>8</v>
      </c>
      <c r="G102" s="29" t="s">
        <v>94</v>
      </c>
      <c r="H102" s="29">
        <v>3.57</v>
      </c>
      <c r="I102" s="29" t="s">
        <v>94</v>
      </c>
      <c r="J102" s="29">
        <v>45.51</v>
      </c>
      <c r="K102" s="29">
        <v>43.46</v>
      </c>
      <c r="L102" s="29">
        <v>29.26</v>
      </c>
      <c r="M102" s="29">
        <v>11.7</v>
      </c>
      <c r="N102" s="29">
        <v>3.41</v>
      </c>
      <c r="O102" s="29" t="s">
        <v>94</v>
      </c>
      <c r="P102" s="29" t="s">
        <v>94</v>
      </c>
      <c r="Q102" s="29">
        <v>1.1399999999999999</v>
      </c>
      <c r="R102" s="29" t="s">
        <v>162</v>
      </c>
      <c r="S102" s="29" t="s">
        <v>89</v>
      </c>
      <c r="T102" s="29" t="s">
        <v>89</v>
      </c>
      <c r="U102" s="29">
        <v>0</v>
      </c>
      <c r="V102" s="58"/>
      <c r="W102" s="61"/>
      <c r="X102" s="64"/>
      <c r="Z102" s="30" t="s">
        <v>91</v>
      </c>
      <c r="AA102" s="30" t="s">
        <v>163</v>
      </c>
    </row>
    <row r="103" spans="1:27" ht="9" customHeight="1" x14ac:dyDescent="0.2">
      <c r="A103" s="59"/>
      <c r="B103" s="60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9" t="s">
        <v>89</v>
      </c>
      <c r="T103" s="29" t="s">
        <v>89</v>
      </c>
      <c r="U103" s="29">
        <v>0</v>
      </c>
      <c r="V103" s="58"/>
      <c r="W103" s="61"/>
      <c r="X103" s="64"/>
      <c r="Z103" s="30" t="s">
        <v>91</v>
      </c>
      <c r="AA103" s="30" t="s">
        <v>164</v>
      </c>
    </row>
    <row r="104" spans="1:27" ht="9" customHeight="1" x14ac:dyDescent="0.2">
      <c r="A104" s="59"/>
      <c r="B104" s="60">
        <v>3</v>
      </c>
      <c r="C104" s="29">
        <v>7.32</v>
      </c>
      <c r="D104" s="29">
        <v>104.2</v>
      </c>
      <c r="E104" s="29">
        <v>1.91</v>
      </c>
      <c r="F104" s="29">
        <v>9</v>
      </c>
      <c r="G104" s="29" t="s">
        <v>94</v>
      </c>
      <c r="H104" s="29">
        <v>2.96</v>
      </c>
      <c r="I104" s="29" t="s">
        <v>94</v>
      </c>
      <c r="J104" s="29">
        <v>51.41</v>
      </c>
      <c r="K104" s="29">
        <v>45.37</v>
      </c>
      <c r="L104" s="29">
        <v>23.96</v>
      </c>
      <c r="M104" s="29">
        <v>9.58</v>
      </c>
      <c r="N104" s="29">
        <v>5.14</v>
      </c>
      <c r="O104" s="29" t="s">
        <v>94</v>
      </c>
      <c r="P104" s="29" t="s">
        <v>94</v>
      </c>
      <c r="Q104" s="29">
        <v>5.07</v>
      </c>
      <c r="R104" s="29" t="s">
        <v>165</v>
      </c>
      <c r="S104" s="29" t="s">
        <v>89</v>
      </c>
      <c r="T104" s="29" t="s">
        <v>89</v>
      </c>
      <c r="U104" s="29">
        <v>0</v>
      </c>
      <c r="V104" s="58">
        <f>AVERAGE(U104:U106)</f>
        <v>0</v>
      </c>
      <c r="W104" s="61"/>
      <c r="X104" s="64"/>
      <c r="Z104" s="30" t="s">
        <v>91</v>
      </c>
      <c r="AA104" s="30" t="s">
        <v>166</v>
      </c>
    </row>
    <row r="105" spans="1:27" ht="9" customHeight="1" x14ac:dyDescent="0.2">
      <c r="A105" s="59"/>
      <c r="B105" s="60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9" t="s">
        <v>89</v>
      </c>
      <c r="T105" s="29" t="s">
        <v>89</v>
      </c>
      <c r="U105" s="29">
        <v>0</v>
      </c>
      <c r="V105" s="58"/>
      <c r="W105" s="61"/>
      <c r="X105" s="64"/>
      <c r="Z105" s="30" t="s">
        <v>91</v>
      </c>
      <c r="AA105" s="30" t="s">
        <v>167</v>
      </c>
    </row>
    <row r="106" spans="1:27" ht="9" customHeight="1" x14ac:dyDescent="0.2">
      <c r="A106" s="59"/>
      <c r="B106" s="60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9" t="s">
        <v>89</v>
      </c>
      <c r="T106" s="29" t="s">
        <v>89</v>
      </c>
      <c r="U106" s="29">
        <v>0</v>
      </c>
      <c r="V106" s="58"/>
      <c r="W106" s="61"/>
      <c r="X106" s="64"/>
      <c r="Z106" s="30" t="s">
        <v>91</v>
      </c>
      <c r="AA106" s="30" t="s">
        <v>168</v>
      </c>
    </row>
    <row r="107" spans="1:27" ht="9" customHeight="1" x14ac:dyDescent="0.2">
      <c r="A107" s="59"/>
      <c r="B107" s="60">
        <v>4</v>
      </c>
      <c r="C107" s="29">
        <v>7.43</v>
      </c>
      <c r="D107" s="29">
        <v>71.8</v>
      </c>
      <c r="E107" s="29">
        <v>1.27</v>
      </c>
      <c r="F107" s="29">
        <v>8.5</v>
      </c>
      <c r="G107" s="29" t="s">
        <v>94</v>
      </c>
      <c r="H107" s="29">
        <v>3.22</v>
      </c>
      <c r="I107" s="29" t="s">
        <v>94</v>
      </c>
      <c r="J107" s="29">
        <v>24.48</v>
      </c>
      <c r="K107" s="29">
        <v>29.89</v>
      </c>
      <c r="L107" s="29">
        <v>17.809999999999999</v>
      </c>
      <c r="M107" s="29">
        <v>7.12</v>
      </c>
      <c r="N107" s="29">
        <v>2.9</v>
      </c>
      <c r="O107" s="29" t="s">
        <v>94</v>
      </c>
      <c r="P107" s="29" t="s">
        <v>94</v>
      </c>
      <c r="Q107" s="29">
        <v>13.64</v>
      </c>
      <c r="R107" s="29" t="s">
        <v>169</v>
      </c>
      <c r="S107" s="29" t="s">
        <v>89</v>
      </c>
      <c r="T107" s="29" t="s">
        <v>89</v>
      </c>
      <c r="U107" s="29">
        <v>0</v>
      </c>
      <c r="V107" s="58">
        <f>AVERAGE(U107:U109)</f>
        <v>0</v>
      </c>
      <c r="W107" s="61"/>
      <c r="X107" s="64"/>
      <c r="Z107" s="30" t="s">
        <v>91</v>
      </c>
      <c r="AA107" s="30" t="s">
        <v>170</v>
      </c>
    </row>
    <row r="108" spans="1:27" ht="9" customHeight="1" x14ac:dyDescent="0.2">
      <c r="A108" s="59"/>
      <c r="B108" s="60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9" t="s">
        <v>89</v>
      </c>
      <c r="T108" s="29" t="s">
        <v>89</v>
      </c>
      <c r="U108" s="29">
        <v>0</v>
      </c>
      <c r="V108" s="58"/>
      <c r="W108" s="61"/>
      <c r="X108" s="64"/>
      <c r="Z108" s="30" t="s">
        <v>91</v>
      </c>
      <c r="AA108" s="30" t="s">
        <v>170</v>
      </c>
    </row>
    <row r="109" spans="1:27" ht="9" customHeight="1" x14ac:dyDescent="0.2">
      <c r="A109" s="59"/>
      <c r="B109" s="60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9" t="s">
        <v>89</v>
      </c>
      <c r="T109" s="29" t="s">
        <v>89</v>
      </c>
      <c r="U109" s="29">
        <v>0</v>
      </c>
      <c r="V109" s="58"/>
      <c r="W109" s="61"/>
      <c r="X109" s="64"/>
      <c r="Z109" s="30" t="s">
        <v>91</v>
      </c>
      <c r="AA109" s="30" t="s">
        <v>170</v>
      </c>
    </row>
    <row r="110" spans="1:27" ht="9" customHeight="1" x14ac:dyDescent="0.2">
      <c r="A110" s="59"/>
      <c r="B110" s="60">
        <v>5</v>
      </c>
      <c r="C110" s="29">
        <v>8.5</v>
      </c>
      <c r="D110" s="29">
        <v>66.5</v>
      </c>
      <c r="E110" s="29">
        <v>0.49</v>
      </c>
      <c r="F110" s="29">
        <v>11</v>
      </c>
      <c r="G110" s="29" t="s">
        <v>94</v>
      </c>
      <c r="H110" s="29">
        <v>8.57</v>
      </c>
      <c r="I110" s="29" t="s">
        <v>94</v>
      </c>
      <c r="J110" s="29">
        <v>19.43</v>
      </c>
      <c r="K110" s="29">
        <v>19.72</v>
      </c>
      <c r="L110" s="29">
        <v>13.36</v>
      </c>
      <c r="M110" s="29">
        <v>5.34</v>
      </c>
      <c r="N110" s="29">
        <v>1.53</v>
      </c>
      <c r="O110" s="29" t="s">
        <v>94</v>
      </c>
      <c r="P110" s="29" t="s">
        <v>94</v>
      </c>
      <c r="Q110" s="29">
        <v>12.57</v>
      </c>
      <c r="R110" s="29" t="s">
        <v>112</v>
      </c>
      <c r="S110" s="29" t="s">
        <v>89</v>
      </c>
      <c r="T110" s="29" t="s">
        <v>89</v>
      </c>
      <c r="U110" s="29">
        <v>0</v>
      </c>
      <c r="V110" s="58">
        <f>AVERAGE(U110:U112)</f>
        <v>0</v>
      </c>
      <c r="W110" s="61"/>
      <c r="X110" s="64"/>
      <c r="Z110" s="30" t="s">
        <v>91</v>
      </c>
      <c r="AA110" s="30" t="s">
        <v>170</v>
      </c>
    </row>
    <row r="111" spans="1:27" ht="9" customHeight="1" x14ac:dyDescent="0.2">
      <c r="A111" s="59"/>
      <c r="B111" s="60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9" t="s">
        <v>89</v>
      </c>
      <c r="T111" s="29" t="s">
        <v>89</v>
      </c>
      <c r="U111" s="29">
        <v>0</v>
      </c>
      <c r="V111" s="58"/>
      <c r="W111" s="61"/>
      <c r="X111" s="64"/>
      <c r="Z111" s="30" t="s">
        <v>91</v>
      </c>
      <c r="AA111" s="30" t="s">
        <v>170</v>
      </c>
    </row>
    <row r="112" spans="1:27" ht="9" customHeight="1" x14ac:dyDescent="0.2">
      <c r="A112" s="59"/>
      <c r="B112" s="60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9" t="s">
        <v>89</v>
      </c>
      <c r="T112" s="29" t="s">
        <v>89</v>
      </c>
      <c r="U112" s="29">
        <v>0</v>
      </c>
      <c r="V112" s="58"/>
      <c r="W112" s="61"/>
      <c r="X112" s="64"/>
      <c r="Z112" s="30" t="s">
        <v>91</v>
      </c>
      <c r="AA112" s="30" t="s">
        <v>170</v>
      </c>
    </row>
    <row r="113" spans="1:27" ht="9" customHeight="1" x14ac:dyDescent="0.2">
      <c r="A113" s="59"/>
      <c r="B113" s="60">
        <v>6</v>
      </c>
      <c r="C113" s="29">
        <v>6.8</v>
      </c>
      <c r="D113" s="29">
        <v>111</v>
      </c>
      <c r="E113" s="29">
        <v>1.43</v>
      </c>
      <c r="F113" s="29">
        <v>1.34</v>
      </c>
      <c r="G113" s="29" t="s">
        <v>94</v>
      </c>
      <c r="H113" s="29">
        <v>6.37</v>
      </c>
      <c r="I113" s="29" t="s">
        <v>94</v>
      </c>
      <c r="J113" s="29">
        <v>46.31</v>
      </c>
      <c r="K113" s="29">
        <v>42.37</v>
      </c>
      <c r="L113" s="29">
        <v>26.11</v>
      </c>
      <c r="M113" s="29">
        <v>10.44</v>
      </c>
      <c r="N113" s="29">
        <v>3.9</v>
      </c>
      <c r="O113" s="29" t="s">
        <v>94</v>
      </c>
      <c r="P113" s="29" t="s">
        <v>94</v>
      </c>
      <c r="Q113" s="29">
        <v>14.71</v>
      </c>
      <c r="R113" s="29" t="s">
        <v>154</v>
      </c>
      <c r="S113" s="29" t="s">
        <v>89</v>
      </c>
      <c r="T113" s="29" t="s">
        <v>89</v>
      </c>
      <c r="U113" s="29">
        <v>0</v>
      </c>
      <c r="V113" s="58">
        <f>AVERAGE(U113:U115)</f>
        <v>0</v>
      </c>
      <c r="W113" s="61"/>
      <c r="X113" s="64"/>
      <c r="Z113" s="30" t="s">
        <v>91</v>
      </c>
      <c r="AA113" s="30" t="s">
        <v>171</v>
      </c>
    </row>
    <row r="114" spans="1:27" ht="9" customHeight="1" x14ac:dyDescent="0.2">
      <c r="A114" s="59"/>
      <c r="B114" s="60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9" t="s">
        <v>89</v>
      </c>
      <c r="T114" s="29" t="s">
        <v>89</v>
      </c>
      <c r="U114" s="29">
        <v>0</v>
      </c>
      <c r="V114" s="58"/>
      <c r="W114" s="61"/>
      <c r="X114" s="64"/>
      <c r="Z114" s="31" t="s">
        <v>91</v>
      </c>
      <c r="AA114" s="30" t="s">
        <v>172</v>
      </c>
    </row>
    <row r="115" spans="1:27" ht="9" customHeight="1" x14ac:dyDescent="0.2">
      <c r="A115" s="59"/>
      <c r="B115" s="60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9" t="s">
        <v>89</v>
      </c>
      <c r="T115" s="29" t="s">
        <v>89</v>
      </c>
      <c r="U115" s="29">
        <v>0</v>
      </c>
      <c r="V115" s="58"/>
      <c r="W115" s="61"/>
      <c r="X115" s="64"/>
      <c r="Z115" s="30" t="s">
        <v>91</v>
      </c>
      <c r="AA115" s="30" t="s">
        <v>173</v>
      </c>
    </row>
    <row r="116" spans="1:27" ht="9" customHeight="1" x14ac:dyDescent="0.2">
      <c r="A116" s="59"/>
      <c r="B116" s="60">
        <v>7</v>
      </c>
      <c r="C116" s="29">
        <v>7.2</v>
      </c>
      <c r="D116" s="29">
        <v>115.8</v>
      </c>
      <c r="E116" s="29">
        <v>1.1100000000000001</v>
      </c>
      <c r="F116" s="29">
        <v>6.17</v>
      </c>
      <c r="G116" s="29" t="s">
        <v>94</v>
      </c>
      <c r="H116" s="29">
        <v>3.53</v>
      </c>
      <c r="I116" s="29" t="s">
        <v>94</v>
      </c>
      <c r="J116" s="29">
        <v>44.11</v>
      </c>
      <c r="K116" s="29">
        <v>40.869999999999997</v>
      </c>
      <c r="L116" s="29">
        <v>23.11</v>
      </c>
      <c r="M116" s="29">
        <v>9.25</v>
      </c>
      <c r="N116" s="29">
        <v>4.26</v>
      </c>
      <c r="O116" s="29">
        <v>0.08</v>
      </c>
      <c r="P116" s="29" t="s">
        <v>94</v>
      </c>
      <c r="Q116" s="29">
        <v>14.36</v>
      </c>
      <c r="R116" s="29" t="s">
        <v>174</v>
      </c>
      <c r="S116" s="29" t="s">
        <v>89</v>
      </c>
      <c r="T116" s="29" t="s">
        <v>89</v>
      </c>
      <c r="U116" s="29">
        <v>0</v>
      </c>
      <c r="V116" s="58">
        <f>AVERAGE(U116:U118)</f>
        <v>0</v>
      </c>
      <c r="W116" s="61"/>
      <c r="X116" s="64"/>
      <c r="Z116" s="30" t="s">
        <v>91</v>
      </c>
      <c r="AA116" s="30" t="s">
        <v>175</v>
      </c>
    </row>
    <row r="117" spans="1:27" ht="9" customHeight="1" x14ac:dyDescent="0.2">
      <c r="A117" s="59"/>
      <c r="B117" s="60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9" t="s">
        <v>89</v>
      </c>
      <c r="T117" s="29" t="s">
        <v>89</v>
      </c>
      <c r="U117" s="29">
        <v>0</v>
      </c>
      <c r="V117" s="58"/>
      <c r="W117" s="61"/>
      <c r="X117" s="64"/>
      <c r="Z117" s="30" t="s">
        <v>91</v>
      </c>
      <c r="AA117" s="30" t="s">
        <v>173</v>
      </c>
    </row>
    <row r="118" spans="1:27" ht="9" customHeight="1" x14ac:dyDescent="0.2">
      <c r="A118" s="59"/>
      <c r="B118" s="6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9" t="s">
        <v>89</v>
      </c>
      <c r="T118" s="29" t="s">
        <v>89</v>
      </c>
      <c r="U118" s="29">
        <v>0</v>
      </c>
      <c r="V118" s="58"/>
      <c r="W118" s="61"/>
      <c r="X118" s="64"/>
      <c r="Z118" s="30" t="s">
        <v>91</v>
      </c>
      <c r="AA118" s="30" t="s">
        <v>175</v>
      </c>
    </row>
    <row r="119" spans="1:27" ht="9" customHeight="1" x14ac:dyDescent="0.2">
      <c r="A119" s="59"/>
      <c r="B119" s="60">
        <v>9</v>
      </c>
      <c r="C119" s="29">
        <v>7.9</v>
      </c>
      <c r="D119" s="29" t="s">
        <v>94</v>
      </c>
      <c r="E119" s="29">
        <v>1.29</v>
      </c>
      <c r="F119" s="29">
        <v>21.55</v>
      </c>
      <c r="G119" s="29" t="s">
        <v>94</v>
      </c>
      <c r="H119" s="29">
        <v>2.79</v>
      </c>
      <c r="I119" s="29" t="s">
        <v>94</v>
      </c>
      <c r="J119" s="29">
        <v>43.29</v>
      </c>
      <c r="K119" s="29">
        <v>42.8</v>
      </c>
      <c r="L119" s="29">
        <v>24.4</v>
      </c>
      <c r="M119" s="29">
        <v>9.76</v>
      </c>
      <c r="N119" s="29">
        <v>4.42</v>
      </c>
      <c r="O119" s="29" t="s">
        <v>94</v>
      </c>
      <c r="P119" s="29">
        <v>0.88</v>
      </c>
      <c r="Q119" s="29">
        <v>15.07</v>
      </c>
      <c r="R119" s="29" t="s">
        <v>176</v>
      </c>
      <c r="S119" s="29" t="s">
        <v>89</v>
      </c>
      <c r="T119" s="29" t="s">
        <v>89</v>
      </c>
      <c r="U119" s="29">
        <v>6.94</v>
      </c>
      <c r="V119" s="58">
        <f>AVERAGE(U119:U121)</f>
        <v>2.3133333333333335</v>
      </c>
      <c r="W119" s="61"/>
      <c r="X119" s="64"/>
      <c r="Z119" s="30" t="s">
        <v>91</v>
      </c>
      <c r="AA119" s="30" t="s">
        <v>177</v>
      </c>
    </row>
    <row r="120" spans="1:27" ht="9" customHeight="1" x14ac:dyDescent="0.2">
      <c r="A120" s="59"/>
      <c r="B120" s="60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9" t="s">
        <v>89</v>
      </c>
      <c r="T120" s="29" t="s">
        <v>89</v>
      </c>
      <c r="U120" s="29">
        <v>0</v>
      </c>
      <c r="V120" s="58"/>
      <c r="W120" s="61"/>
      <c r="X120" s="64"/>
      <c r="Z120" s="30" t="s">
        <v>91</v>
      </c>
      <c r="AA120" s="30" t="s">
        <v>178</v>
      </c>
    </row>
    <row r="121" spans="1:27" ht="9" customHeight="1" x14ac:dyDescent="0.2">
      <c r="A121" s="59"/>
      <c r="B121" s="60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9" t="s">
        <v>89</v>
      </c>
      <c r="T121" s="29" t="s">
        <v>89</v>
      </c>
      <c r="U121" s="29">
        <v>0</v>
      </c>
      <c r="V121" s="58"/>
      <c r="W121" s="61"/>
      <c r="X121" s="64"/>
      <c r="Z121" s="30" t="s">
        <v>91</v>
      </c>
      <c r="AA121" s="30" t="s">
        <v>179</v>
      </c>
    </row>
    <row r="122" spans="1:27" ht="9" customHeight="1" x14ac:dyDescent="0.2">
      <c r="A122" s="59"/>
      <c r="B122" s="60">
        <v>10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9" t="s">
        <v>89</v>
      </c>
      <c r="T122" s="29" t="s">
        <v>89</v>
      </c>
      <c r="U122" s="29">
        <v>0</v>
      </c>
      <c r="V122" s="58">
        <f>AVERAGE(U122:U123)</f>
        <v>0</v>
      </c>
      <c r="W122" s="61"/>
      <c r="X122" s="64"/>
      <c r="Z122" s="30" t="s">
        <v>91</v>
      </c>
      <c r="AA122" s="30" t="s">
        <v>180</v>
      </c>
    </row>
    <row r="123" spans="1:27" ht="9" customHeight="1" x14ac:dyDescent="0.2">
      <c r="A123" s="59"/>
      <c r="B123" s="60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9" t="s">
        <v>89</v>
      </c>
      <c r="T123" s="29" t="s">
        <v>89</v>
      </c>
      <c r="U123" s="29">
        <v>0</v>
      </c>
      <c r="V123" s="58"/>
      <c r="W123" s="61"/>
      <c r="X123" s="64"/>
      <c r="Z123" s="30" t="s">
        <v>91</v>
      </c>
      <c r="AA123" s="30" t="s">
        <v>181</v>
      </c>
    </row>
    <row r="124" spans="1:27" ht="9" customHeight="1" x14ac:dyDescent="0.2">
      <c r="A124" s="59"/>
      <c r="B124" s="60">
        <v>11</v>
      </c>
      <c r="C124" s="29">
        <v>7.9</v>
      </c>
      <c r="D124" s="29">
        <v>98.9</v>
      </c>
      <c r="E124" s="29">
        <v>0.49</v>
      </c>
      <c r="F124" s="29">
        <v>6.49</v>
      </c>
      <c r="G124" s="29" t="s">
        <v>94</v>
      </c>
      <c r="H124" s="29" t="s">
        <v>94</v>
      </c>
      <c r="I124" s="29" t="s">
        <v>94</v>
      </c>
      <c r="J124" s="29">
        <v>35.4</v>
      </c>
      <c r="K124" s="29">
        <v>59.4</v>
      </c>
      <c r="L124" s="29">
        <v>23.6</v>
      </c>
      <c r="M124" s="29">
        <v>9.44</v>
      </c>
      <c r="N124" s="29">
        <v>8.59</v>
      </c>
      <c r="O124" s="29">
        <v>0.01</v>
      </c>
      <c r="P124" s="29">
        <v>0.63</v>
      </c>
      <c r="Q124" s="29">
        <v>12.21</v>
      </c>
      <c r="R124" s="29" t="s">
        <v>162</v>
      </c>
      <c r="S124" s="29" t="s">
        <v>89</v>
      </c>
      <c r="T124" s="29" t="s">
        <v>89</v>
      </c>
      <c r="U124" s="29">
        <v>0</v>
      </c>
      <c r="V124" s="58">
        <f>AVERAGE(U124:U129)</f>
        <v>0</v>
      </c>
      <c r="W124" s="61"/>
      <c r="X124" s="64"/>
      <c r="Z124" s="30" t="s">
        <v>91</v>
      </c>
      <c r="AA124" s="30" t="s">
        <v>182</v>
      </c>
    </row>
    <row r="125" spans="1:27" ht="9" customHeight="1" x14ac:dyDescent="0.2">
      <c r="A125" s="59"/>
      <c r="B125" s="60"/>
      <c r="C125" s="29">
        <v>7.11</v>
      </c>
      <c r="D125" s="29">
        <v>102.6</v>
      </c>
      <c r="E125" s="29">
        <v>0.51</v>
      </c>
      <c r="F125" s="29">
        <v>7.09</v>
      </c>
      <c r="G125" s="29" t="s">
        <v>94</v>
      </c>
      <c r="H125" s="29" t="s">
        <v>94</v>
      </c>
      <c r="I125" s="29" t="s">
        <v>94</v>
      </c>
      <c r="J125" s="29">
        <v>37.200000000000003</v>
      </c>
      <c r="K125" s="29">
        <v>38</v>
      </c>
      <c r="L125" s="29">
        <v>19</v>
      </c>
      <c r="M125" s="29">
        <v>7.6</v>
      </c>
      <c r="N125" s="29">
        <v>4.5599999999999996</v>
      </c>
      <c r="O125" s="29" t="s">
        <v>94</v>
      </c>
      <c r="P125" s="29" t="s">
        <v>94</v>
      </c>
      <c r="Q125" s="29">
        <v>13.29</v>
      </c>
      <c r="R125" s="29" t="s">
        <v>183</v>
      </c>
      <c r="S125" s="29" t="s">
        <v>89</v>
      </c>
      <c r="T125" s="29" t="s">
        <v>89</v>
      </c>
      <c r="U125" s="29">
        <v>0</v>
      </c>
      <c r="V125" s="58"/>
      <c r="W125" s="61"/>
      <c r="X125" s="64"/>
      <c r="Z125" s="30" t="s">
        <v>91</v>
      </c>
      <c r="AA125" s="30" t="s">
        <v>184</v>
      </c>
    </row>
    <row r="126" spans="1:27" ht="9" customHeight="1" x14ac:dyDescent="0.2">
      <c r="A126" s="59"/>
      <c r="B126" s="60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9" t="s">
        <v>89</v>
      </c>
      <c r="T126" s="29" t="s">
        <v>89</v>
      </c>
      <c r="U126" s="29">
        <v>0</v>
      </c>
      <c r="V126" s="58"/>
      <c r="W126" s="61"/>
      <c r="X126" s="64"/>
      <c r="Z126" s="30" t="s">
        <v>91</v>
      </c>
      <c r="AA126" s="30" t="s">
        <v>181</v>
      </c>
    </row>
    <row r="127" spans="1:27" ht="9" customHeight="1" x14ac:dyDescent="0.2">
      <c r="A127" s="59"/>
      <c r="B127" s="60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9" t="s">
        <v>89</v>
      </c>
      <c r="T127" s="29" t="s">
        <v>89</v>
      </c>
      <c r="U127" s="29">
        <v>0</v>
      </c>
      <c r="V127" s="58"/>
      <c r="W127" s="61"/>
      <c r="X127" s="64"/>
      <c r="Z127" s="30" t="s">
        <v>91</v>
      </c>
      <c r="AA127" s="30" t="s">
        <v>177</v>
      </c>
    </row>
    <row r="128" spans="1:27" ht="9" customHeight="1" x14ac:dyDescent="0.2">
      <c r="A128" s="59"/>
      <c r="B128" s="60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9" t="s">
        <v>89</v>
      </c>
      <c r="T128" s="29" t="s">
        <v>89</v>
      </c>
      <c r="U128" s="29">
        <v>0</v>
      </c>
      <c r="V128" s="58"/>
      <c r="W128" s="61"/>
      <c r="X128" s="64"/>
      <c r="Z128" s="30" t="s">
        <v>91</v>
      </c>
      <c r="AA128" s="30" t="s">
        <v>185</v>
      </c>
    </row>
    <row r="129" spans="1:27" ht="9" customHeight="1" x14ac:dyDescent="0.2">
      <c r="A129" s="59"/>
      <c r="B129" s="60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9" t="s">
        <v>89</v>
      </c>
      <c r="T129" s="29" t="s">
        <v>89</v>
      </c>
      <c r="U129" s="29">
        <v>0</v>
      </c>
      <c r="V129" s="58"/>
      <c r="W129" s="61"/>
      <c r="X129" s="64"/>
      <c r="Z129" s="30" t="s">
        <v>91</v>
      </c>
      <c r="AA129" s="30" t="s">
        <v>181</v>
      </c>
    </row>
    <row r="130" spans="1:27" ht="9" customHeight="1" x14ac:dyDescent="0.2">
      <c r="A130" s="59"/>
      <c r="B130" s="60">
        <v>12</v>
      </c>
      <c r="C130" s="29">
        <v>7.37</v>
      </c>
      <c r="D130" s="29">
        <v>110</v>
      </c>
      <c r="E130" s="29">
        <v>0.65</v>
      </c>
      <c r="F130" s="29">
        <v>7.94</v>
      </c>
      <c r="G130" s="29" t="s">
        <v>94</v>
      </c>
      <c r="H130" s="29" t="s">
        <v>94</v>
      </c>
      <c r="I130" s="29" t="s">
        <v>94</v>
      </c>
      <c r="J130" s="29">
        <v>41.2</v>
      </c>
      <c r="K130" s="29">
        <v>37.799999999999997</v>
      </c>
      <c r="L130" s="29">
        <v>21</v>
      </c>
      <c r="M130" s="29">
        <v>8.4</v>
      </c>
      <c r="N130" s="29">
        <v>4.03</v>
      </c>
      <c r="O130" s="29" t="s">
        <v>94</v>
      </c>
      <c r="P130" s="29">
        <v>5.88</v>
      </c>
      <c r="Q130" s="29">
        <v>1.86</v>
      </c>
      <c r="R130" s="29" t="s">
        <v>154</v>
      </c>
      <c r="S130" s="29" t="s">
        <v>89</v>
      </c>
      <c r="T130" s="29" t="s">
        <v>89</v>
      </c>
      <c r="U130" s="29">
        <v>0</v>
      </c>
      <c r="V130" s="58">
        <f>AVERAGE(U130:U139)</f>
        <v>3.75</v>
      </c>
      <c r="W130" s="61"/>
      <c r="X130" s="64"/>
      <c r="Z130" s="30" t="s">
        <v>91</v>
      </c>
      <c r="AA130" s="30" t="s">
        <v>184</v>
      </c>
    </row>
    <row r="131" spans="1:27" ht="9" customHeight="1" x14ac:dyDescent="0.2">
      <c r="A131" s="59"/>
      <c r="B131" s="60"/>
      <c r="C131" s="29">
        <v>7.1</v>
      </c>
      <c r="D131" s="29">
        <v>123.2</v>
      </c>
      <c r="E131" s="29">
        <v>0.38</v>
      </c>
      <c r="F131" s="29">
        <v>9.19</v>
      </c>
      <c r="G131" s="29" t="s">
        <v>94</v>
      </c>
      <c r="H131" s="29" t="s">
        <v>94</v>
      </c>
      <c r="I131" s="29" t="s">
        <v>94</v>
      </c>
      <c r="J131" s="29">
        <v>44.4</v>
      </c>
      <c r="K131" s="29">
        <v>54.2</v>
      </c>
      <c r="L131" s="29">
        <v>22.8</v>
      </c>
      <c r="M131" s="29">
        <v>9.1199999999999992</v>
      </c>
      <c r="N131" s="29">
        <v>7.54</v>
      </c>
      <c r="O131" s="29">
        <v>0.01</v>
      </c>
      <c r="P131" s="29">
        <v>1.88</v>
      </c>
      <c r="Q131" s="29">
        <v>1.1399999999999999</v>
      </c>
      <c r="R131" s="29" t="s">
        <v>186</v>
      </c>
      <c r="S131" s="29" t="s">
        <v>89</v>
      </c>
      <c r="T131" s="29" t="s">
        <v>89</v>
      </c>
      <c r="U131" s="29">
        <v>0</v>
      </c>
      <c r="V131" s="58"/>
      <c r="W131" s="61"/>
      <c r="X131" s="64"/>
      <c r="Z131" s="30" t="s">
        <v>91</v>
      </c>
      <c r="AA131" s="30" t="s">
        <v>181</v>
      </c>
    </row>
    <row r="132" spans="1:27" ht="9" customHeight="1" x14ac:dyDescent="0.2">
      <c r="A132" s="59"/>
      <c r="B132" s="60"/>
      <c r="C132" s="29">
        <v>7.62</v>
      </c>
      <c r="D132" s="29">
        <v>90.3</v>
      </c>
      <c r="E132" s="29">
        <v>0.56999999999999995</v>
      </c>
      <c r="F132" s="29">
        <v>6.89</v>
      </c>
      <c r="G132" s="29" t="s">
        <v>94</v>
      </c>
      <c r="H132" s="29" t="s">
        <v>94</v>
      </c>
      <c r="I132" s="29" t="s">
        <v>94</v>
      </c>
      <c r="J132" s="29">
        <v>33</v>
      </c>
      <c r="K132" s="29">
        <v>35.799999999999997</v>
      </c>
      <c r="L132" s="29">
        <v>32.4</v>
      </c>
      <c r="M132" s="29">
        <v>12.96</v>
      </c>
      <c r="N132" s="29">
        <v>0.82</v>
      </c>
      <c r="O132" s="29">
        <v>0.01</v>
      </c>
      <c r="P132" s="29">
        <v>3.88</v>
      </c>
      <c r="Q132" s="29">
        <v>1.5</v>
      </c>
      <c r="R132" s="29" t="s">
        <v>187</v>
      </c>
      <c r="S132" s="29" t="s">
        <v>89</v>
      </c>
      <c r="T132" s="29" t="s">
        <v>89</v>
      </c>
      <c r="U132" s="29">
        <v>0</v>
      </c>
      <c r="V132" s="58"/>
      <c r="W132" s="61"/>
      <c r="X132" s="64"/>
      <c r="Z132" s="30" t="s">
        <v>91</v>
      </c>
      <c r="AA132" s="30" t="s">
        <v>184</v>
      </c>
    </row>
    <row r="133" spans="1:27" ht="9" customHeight="1" x14ac:dyDescent="0.2">
      <c r="A133" s="59"/>
      <c r="B133" s="60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9" t="s">
        <v>89</v>
      </c>
      <c r="T133" s="29" t="s">
        <v>89</v>
      </c>
      <c r="U133" s="29">
        <v>0</v>
      </c>
      <c r="V133" s="58"/>
      <c r="W133" s="61"/>
      <c r="X133" s="64"/>
      <c r="Z133" s="30" t="s">
        <v>91</v>
      </c>
      <c r="AA133" s="30" t="s">
        <v>181</v>
      </c>
    </row>
    <row r="134" spans="1:27" ht="9" customHeight="1" x14ac:dyDescent="0.2">
      <c r="A134" s="59"/>
      <c r="B134" s="60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9" t="s">
        <v>93</v>
      </c>
      <c r="T134" s="29" t="s">
        <v>89</v>
      </c>
      <c r="U134" s="29">
        <v>37.5</v>
      </c>
      <c r="V134" s="58"/>
      <c r="W134" s="61"/>
      <c r="X134" s="64"/>
      <c r="Z134" s="30" t="s">
        <v>91</v>
      </c>
      <c r="AA134" s="30" t="s">
        <v>184</v>
      </c>
    </row>
    <row r="135" spans="1:27" ht="9" customHeight="1" x14ac:dyDescent="0.2">
      <c r="A135" s="59"/>
      <c r="B135" s="60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9" t="s">
        <v>89</v>
      </c>
      <c r="T135" s="29" t="s">
        <v>89</v>
      </c>
      <c r="U135" s="29">
        <v>0</v>
      </c>
      <c r="V135" s="58"/>
      <c r="W135" s="61"/>
      <c r="X135" s="64"/>
      <c r="Z135" s="30" t="s">
        <v>91</v>
      </c>
      <c r="AA135" s="30" t="s">
        <v>184</v>
      </c>
    </row>
    <row r="136" spans="1:27" ht="9" customHeight="1" x14ac:dyDescent="0.2">
      <c r="A136" s="59"/>
      <c r="B136" s="60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9" t="s">
        <v>89</v>
      </c>
      <c r="T136" s="29" t="s">
        <v>89</v>
      </c>
      <c r="U136" s="29">
        <v>0</v>
      </c>
      <c r="V136" s="58"/>
      <c r="W136" s="61"/>
      <c r="X136" s="64"/>
      <c r="Z136" s="30" t="s">
        <v>91</v>
      </c>
      <c r="AA136" s="30" t="s">
        <v>181</v>
      </c>
    </row>
    <row r="137" spans="1:27" ht="9" customHeight="1" x14ac:dyDescent="0.2">
      <c r="A137" s="59"/>
      <c r="B137" s="60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9" t="s">
        <v>89</v>
      </c>
      <c r="T137" s="29" t="s">
        <v>89</v>
      </c>
      <c r="U137" s="29">
        <v>0</v>
      </c>
      <c r="V137" s="58"/>
      <c r="W137" s="61"/>
      <c r="X137" s="64"/>
      <c r="Z137" s="30" t="s">
        <v>91</v>
      </c>
      <c r="AA137" s="30" t="s">
        <v>181</v>
      </c>
    </row>
    <row r="138" spans="1:27" ht="9" customHeight="1" x14ac:dyDescent="0.2">
      <c r="A138" s="59"/>
      <c r="B138" s="60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9" t="s">
        <v>89</v>
      </c>
      <c r="T138" s="29" t="s">
        <v>89</v>
      </c>
      <c r="U138" s="29">
        <v>0</v>
      </c>
      <c r="V138" s="58"/>
      <c r="W138" s="61"/>
      <c r="X138" s="64"/>
      <c r="Z138" s="30" t="s">
        <v>91</v>
      </c>
      <c r="AA138" s="30" t="s">
        <v>184</v>
      </c>
    </row>
    <row r="139" spans="1:27" ht="9" customHeight="1" x14ac:dyDescent="0.2">
      <c r="A139" s="59"/>
      <c r="B139" s="60"/>
      <c r="C139" s="29">
        <v>7.35</v>
      </c>
      <c r="D139" s="29">
        <v>85.7</v>
      </c>
      <c r="E139" s="29">
        <v>1.95</v>
      </c>
      <c r="F139" s="29">
        <v>4.2</v>
      </c>
      <c r="G139" s="29" t="s">
        <v>94</v>
      </c>
      <c r="H139" s="29" t="s">
        <v>94</v>
      </c>
      <c r="I139" s="29" t="s">
        <v>94</v>
      </c>
      <c r="J139" s="29">
        <v>38.5</v>
      </c>
      <c r="K139" s="29">
        <v>34</v>
      </c>
      <c r="L139" s="29">
        <v>16.8</v>
      </c>
      <c r="M139" s="29">
        <v>6.72</v>
      </c>
      <c r="N139" s="29">
        <v>4.13</v>
      </c>
      <c r="O139" s="29">
        <v>0.02</v>
      </c>
      <c r="P139" s="29">
        <v>3.88</v>
      </c>
      <c r="Q139" s="29">
        <v>4.3600000000000003</v>
      </c>
      <c r="R139" s="29" t="s">
        <v>188</v>
      </c>
      <c r="S139" s="28"/>
      <c r="T139" s="28"/>
      <c r="U139" s="29">
        <v>0</v>
      </c>
      <c r="V139" s="58"/>
      <c r="W139" s="61"/>
      <c r="X139" s="64"/>
      <c r="Z139" s="30" t="s">
        <v>91</v>
      </c>
      <c r="AA139" s="30" t="s">
        <v>189</v>
      </c>
    </row>
    <row r="140" spans="1:27" ht="9" customHeight="1" x14ac:dyDescent="0.2">
      <c r="A140" s="59" t="s">
        <v>18</v>
      </c>
      <c r="B140" s="60">
        <v>9</v>
      </c>
      <c r="C140" s="29">
        <v>8.3000000000000007</v>
      </c>
      <c r="D140" s="29">
        <v>210</v>
      </c>
      <c r="E140" s="29">
        <v>0.37</v>
      </c>
      <c r="F140" s="29">
        <v>2.36</v>
      </c>
      <c r="G140" s="29" t="s">
        <v>94</v>
      </c>
      <c r="H140" s="29">
        <v>36.22</v>
      </c>
      <c r="I140" s="29" t="s">
        <v>94</v>
      </c>
      <c r="J140" s="29">
        <v>12.33</v>
      </c>
      <c r="K140" s="29">
        <v>112.14</v>
      </c>
      <c r="L140" s="29">
        <v>62.27</v>
      </c>
      <c r="M140" s="29">
        <v>24.91</v>
      </c>
      <c r="N140" s="29">
        <v>11.97</v>
      </c>
      <c r="O140" s="29" t="s">
        <v>94</v>
      </c>
      <c r="P140" s="29" t="s">
        <v>94</v>
      </c>
      <c r="Q140" s="29">
        <v>14.71</v>
      </c>
      <c r="R140" s="29" t="s">
        <v>94</v>
      </c>
      <c r="S140" s="29" t="s">
        <v>93</v>
      </c>
      <c r="T140" s="29" t="s">
        <v>89</v>
      </c>
      <c r="U140" s="29">
        <v>34.68</v>
      </c>
      <c r="V140" s="58">
        <f>AVERAGE(U140:U142)</f>
        <v>78.226666666666674</v>
      </c>
      <c r="W140" s="61">
        <f>AVERAGE(U140:U151)</f>
        <v>58.01</v>
      </c>
      <c r="X140" s="66" t="s">
        <v>89</v>
      </c>
      <c r="Z140" s="30" t="s">
        <v>91</v>
      </c>
      <c r="AA140" s="30" t="s">
        <v>190</v>
      </c>
    </row>
    <row r="141" spans="1:27" ht="9" customHeight="1" x14ac:dyDescent="0.2">
      <c r="A141" s="59"/>
      <c r="B141" s="60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9" t="s">
        <v>93</v>
      </c>
      <c r="T141" s="29" t="s">
        <v>93</v>
      </c>
      <c r="U141" s="29">
        <v>100</v>
      </c>
      <c r="V141" s="58"/>
      <c r="W141" s="61"/>
      <c r="X141" s="66"/>
      <c r="Z141" s="30" t="s">
        <v>91</v>
      </c>
      <c r="AA141" s="30" t="s">
        <v>190</v>
      </c>
    </row>
    <row r="142" spans="1:27" ht="9" customHeight="1" x14ac:dyDescent="0.2">
      <c r="A142" s="59"/>
      <c r="B142" s="60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9" t="s">
        <v>93</v>
      </c>
      <c r="T142" s="29" t="s">
        <v>93</v>
      </c>
      <c r="U142" s="29">
        <v>100</v>
      </c>
      <c r="V142" s="58"/>
      <c r="W142" s="61"/>
      <c r="X142" s="66"/>
      <c r="Z142" s="30" t="s">
        <v>91</v>
      </c>
      <c r="AA142" s="30" t="s">
        <v>190</v>
      </c>
    </row>
    <row r="143" spans="1:27" ht="9" customHeight="1" x14ac:dyDescent="0.2">
      <c r="A143" s="59"/>
      <c r="B143" s="60">
        <v>10</v>
      </c>
      <c r="C143" s="29">
        <v>4.7</v>
      </c>
      <c r="D143" s="29">
        <v>32.799999999999997</v>
      </c>
      <c r="E143" s="29">
        <v>7.0000000000000007E-2</v>
      </c>
      <c r="F143" s="29">
        <v>1.43</v>
      </c>
      <c r="G143" s="29" t="s">
        <v>94</v>
      </c>
      <c r="H143" s="29">
        <v>5.0999999999999996</v>
      </c>
      <c r="I143" s="29" t="s">
        <v>94</v>
      </c>
      <c r="J143" s="29">
        <v>7</v>
      </c>
      <c r="K143" s="29">
        <v>11.98</v>
      </c>
      <c r="L143" s="29">
        <v>4.71</v>
      </c>
      <c r="M143" s="29">
        <v>1.88</v>
      </c>
      <c r="N143" s="29">
        <v>1.75</v>
      </c>
      <c r="O143" s="29">
        <v>0.01</v>
      </c>
      <c r="P143" s="29" t="s">
        <v>94</v>
      </c>
      <c r="Q143" s="29">
        <v>12.57</v>
      </c>
      <c r="R143" s="29" t="s">
        <v>94</v>
      </c>
      <c r="S143" s="29" t="s">
        <v>89</v>
      </c>
      <c r="T143" s="29" t="s">
        <v>89</v>
      </c>
      <c r="U143" s="29">
        <v>19.079999999999998</v>
      </c>
      <c r="V143" s="58">
        <f>AVERAGE(U143:U145)</f>
        <v>31.36</v>
      </c>
      <c r="W143" s="61"/>
      <c r="X143" s="66"/>
      <c r="Z143" s="30" t="s">
        <v>91</v>
      </c>
      <c r="AA143" s="30" t="s">
        <v>190</v>
      </c>
    </row>
    <row r="144" spans="1:27" ht="9" customHeight="1" x14ac:dyDescent="0.2">
      <c r="A144" s="59"/>
      <c r="B144" s="60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9" t="s">
        <v>93</v>
      </c>
      <c r="T144" s="29" t="s">
        <v>89</v>
      </c>
      <c r="U144" s="29">
        <v>37.5</v>
      </c>
      <c r="V144" s="58"/>
      <c r="W144" s="61"/>
      <c r="X144" s="66"/>
      <c r="Z144" s="30" t="s">
        <v>91</v>
      </c>
      <c r="AA144" s="30" t="s">
        <v>191</v>
      </c>
    </row>
    <row r="145" spans="1:27" ht="9" customHeight="1" x14ac:dyDescent="0.2">
      <c r="A145" s="59"/>
      <c r="B145" s="60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9" t="s">
        <v>93</v>
      </c>
      <c r="T145" s="29" t="s">
        <v>89</v>
      </c>
      <c r="U145" s="29">
        <v>37.5</v>
      </c>
      <c r="V145" s="58"/>
      <c r="W145" s="61"/>
      <c r="X145" s="66"/>
      <c r="Z145" s="30" t="s">
        <v>91</v>
      </c>
      <c r="AA145" s="30" t="s">
        <v>192</v>
      </c>
    </row>
    <row r="146" spans="1:27" ht="9" customHeight="1" x14ac:dyDescent="0.2">
      <c r="A146" s="59"/>
      <c r="B146" s="60">
        <v>11</v>
      </c>
      <c r="C146" s="29">
        <v>4.8</v>
      </c>
      <c r="D146" s="29">
        <v>29.5</v>
      </c>
      <c r="E146" s="29">
        <v>0.13</v>
      </c>
      <c r="F146" s="29">
        <v>0.8</v>
      </c>
      <c r="G146" s="29" t="s">
        <v>94</v>
      </c>
      <c r="H146" s="29" t="s">
        <v>94</v>
      </c>
      <c r="I146" s="29" t="s">
        <v>94</v>
      </c>
      <c r="J146" s="29" t="s">
        <v>94</v>
      </c>
      <c r="K146" s="29">
        <v>22</v>
      </c>
      <c r="L146" s="29">
        <v>15</v>
      </c>
      <c r="M146" s="29">
        <v>6</v>
      </c>
      <c r="N146" s="29">
        <v>1.68</v>
      </c>
      <c r="O146" s="29" t="s">
        <v>94</v>
      </c>
      <c r="P146" s="29">
        <v>0.88</v>
      </c>
      <c r="Q146" s="29">
        <v>11.14</v>
      </c>
      <c r="R146" s="29" t="s">
        <v>94</v>
      </c>
      <c r="S146" s="29" t="s">
        <v>93</v>
      </c>
      <c r="T146" s="29" t="s">
        <v>89</v>
      </c>
      <c r="U146" s="29">
        <v>36.42</v>
      </c>
      <c r="V146" s="58">
        <f>AVERAGE(U146:U148)</f>
        <v>37.14</v>
      </c>
      <c r="W146" s="61"/>
      <c r="X146" s="66"/>
      <c r="Z146" s="30" t="s">
        <v>91</v>
      </c>
      <c r="AA146" s="30" t="s">
        <v>191</v>
      </c>
    </row>
    <row r="147" spans="1:27" ht="9" customHeight="1" x14ac:dyDescent="0.2">
      <c r="A147" s="59"/>
      <c r="B147" s="60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9" t="s">
        <v>93</v>
      </c>
      <c r="T147" s="29" t="s">
        <v>89</v>
      </c>
      <c r="U147" s="29">
        <v>37.5</v>
      </c>
      <c r="V147" s="58"/>
      <c r="W147" s="61"/>
      <c r="X147" s="66"/>
      <c r="Z147" s="30" t="s">
        <v>91</v>
      </c>
      <c r="AA147" s="30" t="s">
        <v>192</v>
      </c>
    </row>
    <row r="148" spans="1:27" ht="9" customHeight="1" x14ac:dyDescent="0.2">
      <c r="A148" s="59"/>
      <c r="B148" s="60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9" t="s">
        <v>93</v>
      </c>
      <c r="T148" s="29" t="s">
        <v>89</v>
      </c>
      <c r="U148" s="29">
        <v>37.5</v>
      </c>
      <c r="V148" s="58"/>
      <c r="W148" s="61"/>
      <c r="X148" s="66"/>
      <c r="Z148" s="30" t="s">
        <v>91</v>
      </c>
      <c r="AA148" s="30" t="s">
        <v>191</v>
      </c>
    </row>
    <row r="149" spans="1:27" ht="9" customHeight="1" x14ac:dyDescent="0.2">
      <c r="A149" s="59"/>
      <c r="B149" s="60">
        <v>12</v>
      </c>
      <c r="C149" s="29">
        <v>8.41</v>
      </c>
      <c r="D149" s="29">
        <v>202</v>
      </c>
      <c r="E149" s="29">
        <v>0.65</v>
      </c>
      <c r="F149" s="29">
        <v>0.85</v>
      </c>
      <c r="G149" s="29" t="s">
        <v>94</v>
      </c>
      <c r="H149" s="29" t="s">
        <v>94</v>
      </c>
      <c r="I149" s="29" t="s">
        <v>94</v>
      </c>
      <c r="J149" s="29">
        <v>105.7</v>
      </c>
      <c r="K149" s="29">
        <v>91.2</v>
      </c>
      <c r="L149" s="29">
        <v>55</v>
      </c>
      <c r="M149" s="29">
        <v>22</v>
      </c>
      <c r="N149" s="29">
        <v>8.69</v>
      </c>
      <c r="O149" s="29">
        <v>0.01</v>
      </c>
      <c r="P149" s="29">
        <v>2.63</v>
      </c>
      <c r="Q149" s="29">
        <v>4</v>
      </c>
      <c r="R149" s="29" t="s">
        <v>193</v>
      </c>
      <c r="S149" s="29" t="s">
        <v>93</v>
      </c>
      <c r="T149" s="29" t="s">
        <v>93</v>
      </c>
      <c r="U149" s="29">
        <v>55.94</v>
      </c>
      <c r="V149" s="58">
        <f>AVERAGE(U149:U151)</f>
        <v>85.313333333333333</v>
      </c>
      <c r="W149" s="61"/>
      <c r="X149" s="66"/>
      <c r="Z149" s="30" t="s">
        <v>91</v>
      </c>
      <c r="AA149" s="30" t="s">
        <v>192</v>
      </c>
    </row>
    <row r="150" spans="1:27" ht="9" customHeight="1" x14ac:dyDescent="0.2">
      <c r="A150" s="59"/>
      <c r="B150" s="60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9" t="s">
        <v>93</v>
      </c>
      <c r="T150" s="29" t="s">
        <v>93</v>
      </c>
      <c r="U150" s="29">
        <v>100</v>
      </c>
      <c r="V150" s="58"/>
      <c r="W150" s="61"/>
      <c r="X150" s="66"/>
      <c r="Z150" s="30" t="s">
        <v>91</v>
      </c>
      <c r="AA150" s="30" t="s">
        <v>191</v>
      </c>
    </row>
    <row r="151" spans="1:27" ht="9" customHeight="1" x14ac:dyDescent="0.2">
      <c r="A151" s="59"/>
      <c r="B151" s="60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9" t="s">
        <v>93</v>
      </c>
      <c r="T151" s="29" t="s">
        <v>93</v>
      </c>
      <c r="U151" s="29">
        <v>100</v>
      </c>
      <c r="V151" s="58"/>
      <c r="W151" s="61"/>
      <c r="X151" s="66"/>
      <c r="Z151" s="30" t="s">
        <v>91</v>
      </c>
      <c r="AA151" s="30" t="s">
        <v>192</v>
      </c>
    </row>
    <row r="152" spans="1:27" ht="9" customHeight="1" x14ac:dyDescent="0.2">
      <c r="A152" s="59" t="s">
        <v>19</v>
      </c>
      <c r="B152" s="60">
        <v>9</v>
      </c>
      <c r="C152" s="29">
        <v>7</v>
      </c>
      <c r="D152" s="29">
        <v>130.80000000000001</v>
      </c>
      <c r="E152" s="29">
        <v>5.78</v>
      </c>
      <c r="F152" s="29">
        <v>1.29</v>
      </c>
      <c r="G152" s="29" t="s">
        <v>94</v>
      </c>
      <c r="H152" s="29">
        <v>1.3</v>
      </c>
      <c r="I152" s="29" t="s">
        <v>94</v>
      </c>
      <c r="J152" s="29">
        <v>28.6</v>
      </c>
      <c r="K152" s="29">
        <v>50.29</v>
      </c>
      <c r="L152" s="29">
        <v>33.17</v>
      </c>
      <c r="M152" s="29">
        <v>13.27</v>
      </c>
      <c r="N152" s="29">
        <v>4.1100000000000003</v>
      </c>
      <c r="O152" s="29" t="s">
        <v>94</v>
      </c>
      <c r="P152" s="29" t="s">
        <v>94</v>
      </c>
      <c r="Q152" s="29">
        <v>26.5</v>
      </c>
      <c r="R152" s="29" t="s">
        <v>94</v>
      </c>
      <c r="S152" s="29" t="s">
        <v>93</v>
      </c>
      <c r="T152" s="29" t="s">
        <v>93</v>
      </c>
      <c r="U152" s="29">
        <v>87.86</v>
      </c>
      <c r="V152" s="58">
        <f>AVERAGE(U152:U154)</f>
        <v>95.953333333333333</v>
      </c>
      <c r="W152" s="61">
        <f>AVERAGE(U152:U164)</f>
        <v>94.68692307692308</v>
      </c>
      <c r="X152" s="62" t="s">
        <v>194</v>
      </c>
      <c r="Z152" s="30" t="s">
        <v>91</v>
      </c>
      <c r="AA152" s="30" t="s">
        <v>195</v>
      </c>
    </row>
    <row r="153" spans="1:27" ht="9" customHeight="1" x14ac:dyDescent="0.2">
      <c r="A153" s="59"/>
      <c r="B153" s="60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9" t="s">
        <v>93</v>
      </c>
      <c r="T153" s="29" t="s">
        <v>93</v>
      </c>
      <c r="U153" s="29">
        <v>100</v>
      </c>
      <c r="V153" s="58"/>
      <c r="W153" s="61"/>
      <c r="X153" s="62"/>
      <c r="Z153" s="30" t="s">
        <v>91</v>
      </c>
      <c r="AA153" s="30" t="s">
        <v>196</v>
      </c>
    </row>
    <row r="154" spans="1:27" ht="9" customHeight="1" x14ac:dyDescent="0.2">
      <c r="A154" s="59"/>
      <c r="B154" s="60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9" t="s">
        <v>93</v>
      </c>
      <c r="T154" s="29" t="s">
        <v>93</v>
      </c>
      <c r="U154" s="29">
        <v>100</v>
      </c>
      <c r="V154" s="58"/>
      <c r="W154" s="61"/>
      <c r="X154" s="62"/>
      <c r="Z154" s="30" t="s">
        <v>91</v>
      </c>
      <c r="AA154" s="30" t="s">
        <v>197</v>
      </c>
    </row>
    <row r="155" spans="1:27" ht="9" customHeight="1" x14ac:dyDescent="0.2">
      <c r="A155" s="59"/>
      <c r="B155" s="60">
        <v>10</v>
      </c>
      <c r="C155" s="29">
        <v>7.9</v>
      </c>
      <c r="D155" s="29">
        <v>133</v>
      </c>
      <c r="E155" s="29">
        <v>5.39</v>
      </c>
      <c r="F155" s="29">
        <v>0.8</v>
      </c>
      <c r="G155" s="29" t="s">
        <v>94</v>
      </c>
      <c r="H155" s="29">
        <v>3.95</v>
      </c>
      <c r="I155" s="29" t="s">
        <v>94</v>
      </c>
      <c r="J155" s="29">
        <v>30</v>
      </c>
      <c r="K155" s="29">
        <v>43.4</v>
      </c>
      <c r="L155" s="29">
        <v>32.200000000000003</v>
      </c>
      <c r="M155" s="29">
        <v>12.88</v>
      </c>
      <c r="N155" s="29">
        <v>2.69</v>
      </c>
      <c r="O155" s="29" t="s">
        <v>94</v>
      </c>
      <c r="P155" s="29">
        <v>2.38</v>
      </c>
      <c r="Q155" s="29">
        <v>25.43</v>
      </c>
      <c r="R155" s="29" t="s">
        <v>94</v>
      </c>
      <c r="S155" s="29" t="s">
        <v>93</v>
      </c>
      <c r="T155" s="29" t="s">
        <v>93</v>
      </c>
      <c r="U155" s="29">
        <v>91.02</v>
      </c>
      <c r="V155" s="58">
        <f>AVERAGE(U155:U158)</f>
        <v>92.474999999999994</v>
      </c>
      <c r="W155" s="61"/>
      <c r="X155" s="62"/>
      <c r="Z155" s="30" t="s">
        <v>91</v>
      </c>
      <c r="AA155" s="30" t="s">
        <v>197</v>
      </c>
    </row>
    <row r="156" spans="1:27" ht="9" customHeight="1" x14ac:dyDescent="0.2">
      <c r="A156" s="59"/>
      <c r="B156" s="60"/>
      <c r="C156" s="29">
        <v>7.9</v>
      </c>
      <c r="D156" s="29">
        <v>130</v>
      </c>
      <c r="E156" s="29">
        <v>10.4</v>
      </c>
      <c r="F156" s="29">
        <v>0.8</v>
      </c>
      <c r="G156" s="29" t="s">
        <v>94</v>
      </c>
      <c r="H156" s="29">
        <v>4.25</v>
      </c>
      <c r="I156" s="29" t="s">
        <v>94</v>
      </c>
      <c r="J156" s="29">
        <v>31.1</v>
      </c>
      <c r="K156" s="29">
        <v>50.4</v>
      </c>
      <c r="L156" s="29">
        <v>33.6</v>
      </c>
      <c r="M156" s="29">
        <v>13.44</v>
      </c>
      <c r="N156" s="29">
        <v>4.03</v>
      </c>
      <c r="O156" s="29" t="s">
        <v>94</v>
      </c>
      <c r="P156" s="29">
        <v>1.38</v>
      </c>
      <c r="Q156" s="29">
        <v>28.64</v>
      </c>
      <c r="R156" s="29" t="s">
        <v>94</v>
      </c>
      <c r="S156" s="29" t="s">
        <v>93</v>
      </c>
      <c r="T156" s="29" t="s">
        <v>93</v>
      </c>
      <c r="U156" s="29">
        <v>93.93</v>
      </c>
      <c r="V156" s="58"/>
      <c r="W156" s="61"/>
      <c r="X156" s="62"/>
      <c r="Z156" s="30" t="s">
        <v>91</v>
      </c>
      <c r="AA156" s="30" t="s">
        <v>198</v>
      </c>
    </row>
    <row r="157" spans="1:27" ht="9" customHeight="1" x14ac:dyDescent="0.2">
      <c r="A157" s="59"/>
      <c r="B157" s="60"/>
      <c r="C157" s="29">
        <v>7.9</v>
      </c>
      <c r="D157" s="29">
        <v>130</v>
      </c>
      <c r="E157" s="29">
        <v>10.4</v>
      </c>
      <c r="F157" s="29">
        <v>0.8</v>
      </c>
      <c r="G157" s="29" t="s">
        <v>94</v>
      </c>
      <c r="H157" s="29">
        <v>4.25</v>
      </c>
      <c r="I157" s="29" t="s">
        <v>94</v>
      </c>
      <c r="J157" s="29">
        <v>31.1</v>
      </c>
      <c r="K157" s="29">
        <v>50.4</v>
      </c>
      <c r="L157" s="29">
        <v>33.6</v>
      </c>
      <c r="M157" s="29">
        <v>13.44</v>
      </c>
      <c r="N157" s="29">
        <v>4.03</v>
      </c>
      <c r="O157" s="29" t="s">
        <v>94</v>
      </c>
      <c r="P157" s="29">
        <v>1.38</v>
      </c>
      <c r="Q157" s="29">
        <v>28.64</v>
      </c>
      <c r="R157" s="29" t="s">
        <v>94</v>
      </c>
      <c r="S157" s="29" t="s">
        <v>93</v>
      </c>
      <c r="T157" s="29" t="s">
        <v>93</v>
      </c>
      <c r="U157" s="29">
        <v>93.93</v>
      </c>
      <c r="V157" s="58"/>
      <c r="W157" s="61"/>
      <c r="X157" s="62"/>
      <c r="Z157" s="30" t="s">
        <v>91</v>
      </c>
      <c r="AA157" s="30" t="s">
        <v>196</v>
      </c>
    </row>
    <row r="158" spans="1:27" ht="9" customHeight="1" x14ac:dyDescent="0.2">
      <c r="A158" s="59"/>
      <c r="B158" s="60"/>
      <c r="C158" s="29">
        <v>8</v>
      </c>
      <c r="D158" s="29">
        <v>128</v>
      </c>
      <c r="E158" s="29">
        <v>5.73</v>
      </c>
      <c r="F158" s="29">
        <v>0.6</v>
      </c>
      <c r="G158" s="29" t="s">
        <v>94</v>
      </c>
      <c r="H158" s="29">
        <v>3.45</v>
      </c>
      <c r="I158" s="29" t="s">
        <v>94</v>
      </c>
      <c r="J158" s="29">
        <v>29.4</v>
      </c>
      <c r="K158" s="29">
        <v>45</v>
      </c>
      <c r="L158" s="29">
        <v>31.2</v>
      </c>
      <c r="M158" s="29">
        <v>12.48</v>
      </c>
      <c r="N158" s="29">
        <v>3.31</v>
      </c>
      <c r="O158" s="29" t="s">
        <v>94</v>
      </c>
      <c r="P158" s="29">
        <v>0.88</v>
      </c>
      <c r="Q158" s="29">
        <v>25.79</v>
      </c>
      <c r="R158" s="29" t="s">
        <v>94</v>
      </c>
      <c r="S158" s="29" t="s">
        <v>93</v>
      </c>
      <c r="T158" s="29" t="s">
        <v>93</v>
      </c>
      <c r="U158" s="29">
        <v>91.02</v>
      </c>
      <c r="V158" s="58"/>
      <c r="W158" s="61"/>
      <c r="X158" s="62"/>
      <c r="Z158" s="30" t="s">
        <v>91</v>
      </c>
      <c r="AA158" s="30" t="s">
        <v>197</v>
      </c>
    </row>
    <row r="159" spans="1:27" ht="9" customHeight="1" x14ac:dyDescent="0.2">
      <c r="A159" s="59"/>
      <c r="B159" s="60">
        <v>11</v>
      </c>
      <c r="C159" s="29">
        <v>7.8</v>
      </c>
      <c r="D159" s="29">
        <v>130.69999999999999</v>
      </c>
      <c r="E159" s="29">
        <v>4.68</v>
      </c>
      <c r="F159" s="29">
        <v>1.35</v>
      </c>
      <c r="G159" s="29" t="s">
        <v>94</v>
      </c>
      <c r="H159" s="29" t="s">
        <v>94</v>
      </c>
      <c r="I159" s="29" t="s">
        <v>94</v>
      </c>
      <c r="J159" s="29">
        <v>36.299999999999997</v>
      </c>
      <c r="K159" s="29">
        <v>59.8</v>
      </c>
      <c r="L159" s="29">
        <v>35.6</v>
      </c>
      <c r="M159" s="29">
        <v>14.24</v>
      </c>
      <c r="N159" s="29">
        <v>5.81</v>
      </c>
      <c r="O159" s="29" t="s">
        <v>94</v>
      </c>
      <c r="P159" s="29">
        <v>0.38</v>
      </c>
      <c r="Q159" s="29">
        <v>26.14</v>
      </c>
      <c r="R159" s="29" t="s">
        <v>94</v>
      </c>
      <c r="S159" s="29" t="s">
        <v>93</v>
      </c>
      <c r="T159" s="29" t="s">
        <v>93</v>
      </c>
      <c r="U159" s="29">
        <v>87.86</v>
      </c>
      <c r="V159" s="58">
        <f>AVERAGE(U159:U161)</f>
        <v>95.953333333333333</v>
      </c>
      <c r="W159" s="61"/>
      <c r="X159" s="62"/>
      <c r="Z159" s="30" t="s">
        <v>91</v>
      </c>
      <c r="AA159" s="30" t="s">
        <v>199</v>
      </c>
    </row>
    <row r="160" spans="1:27" ht="9" customHeight="1" x14ac:dyDescent="0.2">
      <c r="A160" s="59"/>
      <c r="B160" s="60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9" t="s">
        <v>93</v>
      </c>
      <c r="T160" s="29" t="s">
        <v>93</v>
      </c>
      <c r="U160" s="29">
        <v>100</v>
      </c>
      <c r="V160" s="58"/>
      <c r="W160" s="61"/>
      <c r="X160" s="62"/>
      <c r="Z160" s="30" t="s">
        <v>91</v>
      </c>
      <c r="AA160" s="30" t="s">
        <v>200</v>
      </c>
    </row>
    <row r="161" spans="1:27" ht="9" customHeight="1" x14ac:dyDescent="0.2">
      <c r="A161" s="59"/>
      <c r="B161" s="60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9" t="s">
        <v>93</v>
      </c>
      <c r="T161" s="29" t="s">
        <v>93</v>
      </c>
      <c r="U161" s="29">
        <v>100</v>
      </c>
      <c r="V161" s="58"/>
      <c r="W161" s="61"/>
      <c r="X161" s="62"/>
      <c r="Z161" s="30" t="s">
        <v>91</v>
      </c>
      <c r="AA161" s="30" t="s">
        <v>201</v>
      </c>
    </row>
    <row r="162" spans="1:27" ht="9" customHeight="1" x14ac:dyDescent="0.2">
      <c r="A162" s="59"/>
      <c r="B162" s="60">
        <v>12</v>
      </c>
      <c r="C162" s="29">
        <v>7.7</v>
      </c>
      <c r="D162" s="29">
        <v>134.1</v>
      </c>
      <c r="E162" s="29">
        <v>7.58</v>
      </c>
      <c r="F162" s="29">
        <v>6.39</v>
      </c>
      <c r="G162" s="29" t="s">
        <v>94</v>
      </c>
      <c r="H162" s="29" t="s">
        <v>94</v>
      </c>
      <c r="I162" s="29" t="s">
        <v>94</v>
      </c>
      <c r="J162" s="29">
        <v>30.1</v>
      </c>
      <c r="K162" s="29">
        <v>46</v>
      </c>
      <c r="L162" s="29">
        <v>29.2</v>
      </c>
      <c r="M162" s="29">
        <v>11.68</v>
      </c>
      <c r="N162" s="29">
        <v>4.03</v>
      </c>
      <c r="O162" s="29" t="s">
        <v>94</v>
      </c>
      <c r="P162" s="29">
        <v>5.88</v>
      </c>
      <c r="Q162" s="29">
        <v>16.86</v>
      </c>
      <c r="R162" s="29" t="s">
        <v>193</v>
      </c>
      <c r="S162" s="29" t="s">
        <v>93</v>
      </c>
      <c r="T162" s="29" t="s">
        <v>93</v>
      </c>
      <c r="U162" s="29">
        <v>85.31</v>
      </c>
      <c r="V162" s="58">
        <f>AVERAGE(U162:U164)</f>
        <v>95.103333333333339</v>
      </c>
      <c r="W162" s="61"/>
      <c r="X162" s="62"/>
      <c r="Z162" s="30" t="s">
        <v>91</v>
      </c>
      <c r="AA162" s="30" t="s">
        <v>197</v>
      </c>
    </row>
    <row r="163" spans="1:27" ht="9" customHeight="1" x14ac:dyDescent="0.2">
      <c r="A163" s="59"/>
      <c r="B163" s="60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9" t="s">
        <v>93</v>
      </c>
      <c r="T163" s="29" t="s">
        <v>93</v>
      </c>
      <c r="U163" s="29">
        <v>100</v>
      </c>
      <c r="V163" s="58"/>
      <c r="W163" s="61"/>
      <c r="X163" s="62"/>
      <c r="Z163" s="30" t="s">
        <v>91</v>
      </c>
      <c r="AA163" s="30" t="s">
        <v>198</v>
      </c>
    </row>
    <row r="164" spans="1:27" ht="9" customHeight="1" x14ac:dyDescent="0.2">
      <c r="A164" s="59"/>
      <c r="B164" s="60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9" t="s">
        <v>93</v>
      </c>
      <c r="T164" s="29" t="s">
        <v>93</v>
      </c>
      <c r="U164" s="29">
        <v>100</v>
      </c>
      <c r="V164" s="58"/>
      <c r="W164" s="61"/>
      <c r="X164" s="62"/>
      <c r="Z164" s="30" t="s">
        <v>91</v>
      </c>
      <c r="AA164" s="30" t="s">
        <v>196</v>
      </c>
    </row>
    <row r="165" spans="1:27" ht="9" customHeight="1" x14ac:dyDescent="0.2">
      <c r="A165" s="67" t="s">
        <v>20</v>
      </c>
      <c r="B165" s="60">
        <v>10</v>
      </c>
      <c r="C165" s="29">
        <v>7.6</v>
      </c>
      <c r="D165" s="29">
        <v>56.4</v>
      </c>
      <c r="E165" s="29">
        <v>1.08</v>
      </c>
      <c r="F165" s="29">
        <v>5.35</v>
      </c>
      <c r="G165" s="29" t="s">
        <v>94</v>
      </c>
      <c r="H165" s="29">
        <v>6.8</v>
      </c>
      <c r="I165" s="29" t="s">
        <v>94</v>
      </c>
      <c r="J165" s="29">
        <v>20.6</v>
      </c>
      <c r="K165" s="29">
        <v>60.2</v>
      </c>
      <c r="L165" s="29">
        <v>20.399999999999999</v>
      </c>
      <c r="M165" s="29">
        <v>8.16</v>
      </c>
      <c r="N165" s="29">
        <v>9.5500000000000007</v>
      </c>
      <c r="O165" s="29">
        <v>0.01</v>
      </c>
      <c r="P165" s="29" t="s">
        <v>94</v>
      </c>
      <c r="Q165" s="29">
        <v>13.64</v>
      </c>
      <c r="R165" s="29" t="s">
        <v>202</v>
      </c>
      <c r="S165" s="29" t="s">
        <v>89</v>
      </c>
      <c r="T165" s="29" t="s">
        <v>89</v>
      </c>
      <c r="U165" s="29">
        <v>17.34</v>
      </c>
      <c r="V165" s="58">
        <f>AVERAGE(U165:U167)</f>
        <v>5.78</v>
      </c>
      <c r="W165" s="61">
        <f>AVERAGE(U165:U184)</f>
        <v>4.0750000000000002</v>
      </c>
      <c r="X165" s="64" t="s">
        <v>155</v>
      </c>
      <c r="Z165" s="30" t="s">
        <v>91</v>
      </c>
      <c r="AA165" s="30" t="s">
        <v>203</v>
      </c>
    </row>
    <row r="166" spans="1:27" ht="9" customHeight="1" x14ac:dyDescent="0.2">
      <c r="A166" s="67"/>
      <c r="B166" s="60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9" t="s">
        <v>89</v>
      </c>
      <c r="T166" s="29" t="s">
        <v>89</v>
      </c>
      <c r="U166" s="29">
        <v>0</v>
      </c>
      <c r="V166" s="58"/>
      <c r="W166" s="61"/>
      <c r="X166" s="64"/>
      <c r="Z166" s="30" t="s">
        <v>91</v>
      </c>
      <c r="AA166" s="30" t="s">
        <v>204</v>
      </c>
    </row>
    <row r="167" spans="1:27" ht="9" customHeight="1" x14ac:dyDescent="0.2">
      <c r="A167" s="67"/>
      <c r="B167" s="60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9" t="s">
        <v>89</v>
      </c>
      <c r="T167" s="29" t="s">
        <v>89</v>
      </c>
      <c r="U167" s="29">
        <v>0</v>
      </c>
      <c r="V167" s="58"/>
      <c r="W167" s="61"/>
      <c r="X167" s="64"/>
      <c r="Z167" s="30" t="s">
        <v>91</v>
      </c>
      <c r="AA167" s="30" t="s">
        <v>205</v>
      </c>
    </row>
    <row r="168" spans="1:27" ht="9" customHeight="1" x14ac:dyDescent="0.2">
      <c r="A168" s="67"/>
      <c r="B168" s="60">
        <v>11</v>
      </c>
      <c r="C168" s="29">
        <v>6.3</v>
      </c>
      <c r="D168" s="29">
        <v>52.7</v>
      </c>
      <c r="E168" s="29">
        <v>1.1200000000000001</v>
      </c>
      <c r="F168" s="29">
        <v>3.1</v>
      </c>
      <c r="G168" s="29" t="s">
        <v>94</v>
      </c>
      <c r="H168" s="29" t="s">
        <v>94</v>
      </c>
      <c r="I168" s="29" t="s">
        <v>94</v>
      </c>
      <c r="J168" s="29">
        <v>22.6</v>
      </c>
      <c r="K168" s="29">
        <v>50.6</v>
      </c>
      <c r="L168" s="29">
        <v>23.8</v>
      </c>
      <c r="M168" s="29">
        <v>9.52</v>
      </c>
      <c r="N168" s="29">
        <v>6.43</v>
      </c>
      <c r="O168" s="29" t="s">
        <v>94</v>
      </c>
      <c r="P168" s="29">
        <v>3.38</v>
      </c>
      <c r="Q168" s="29">
        <v>14</v>
      </c>
      <c r="R168" s="29" t="s">
        <v>206</v>
      </c>
      <c r="S168" s="29" t="s">
        <v>89</v>
      </c>
      <c r="T168" s="29" t="s">
        <v>89</v>
      </c>
      <c r="U168" s="29">
        <v>1.73</v>
      </c>
      <c r="V168" s="58">
        <f>AVERAGE(U168:U176)</f>
        <v>3.0822222222222226</v>
      </c>
      <c r="W168" s="61"/>
      <c r="X168" s="64"/>
      <c r="Z168" s="30" t="s">
        <v>91</v>
      </c>
      <c r="AA168" s="30" t="s">
        <v>207</v>
      </c>
    </row>
    <row r="169" spans="1:27" ht="9" customHeight="1" x14ac:dyDescent="0.2">
      <c r="A169" s="67"/>
      <c r="B169" s="60"/>
      <c r="C169" s="29">
        <v>6</v>
      </c>
      <c r="D169" s="29">
        <v>52.4</v>
      </c>
      <c r="E169" s="29">
        <v>1.02</v>
      </c>
      <c r="F169" s="29">
        <v>3.8</v>
      </c>
      <c r="G169" s="29" t="s">
        <v>94</v>
      </c>
      <c r="H169" s="29" t="s">
        <v>94</v>
      </c>
      <c r="I169" s="29" t="s">
        <v>94</v>
      </c>
      <c r="J169" s="29">
        <v>18.399999999999999</v>
      </c>
      <c r="K169" s="29">
        <v>21.6</v>
      </c>
      <c r="L169" s="29">
        <v>19.2</v>
      </c>
      <c r="M169" s="29">
        <v>7.68</v>
      </c>
      <c r="N169" s="29">
        <v>0.57999999999999996</v>
      </c>
      <c r="O169" s="29" t="s">
        <v>94</v>
      </c>
      <c r="P169" s="29">
        <v>3.88</v>
      </c>
      <c r="Q169" s="29">
        <v>13.64</v>
      </c>
      <c r="R169" s="29" t="s">
        <v>208</v>
      </c>
      <c r="S169" s="29" t="s">
        <v>89</v>
      </c>
      <c r="T169" s="29" t="s">
        <v>89</v>
      </c>
      <c r="U169" s="29">
        <v>1.73</v>
      </c>
      <c r="V169" s="58"/>
      <c r="W169" s="61"/>
      <c r="X169" s="64"/>
      <c r="Z169" s="30" t="s">
        <v>91</v>
      </c>
      <c r="AA169" s="30" t="s">
        <v>209</v>
      </c>
    </row>
    <row r="170" spans="1:27" ht="9" customHeight="1" x14ac:dyDescent="0.2">
      <c r="A170" s="67"/>
      <c r="B170" s="60"/>
      <c r="C170" s="29">
        <v>7.3</v>
      </c>
      <c r="D170" s="29">
        <v>59.4</v>
      </c>
      <c r="E170" s="29">
        <v>2.04</v>
      </c>
      <c r="F170" s="29">
        <v>2.7</v>
      </c>
      <c r="G170" s="29" t="s">
        <v>94</v>
      </c>
      <c r="H170" s="29" t="s">
        <v>94</v>
      </c>
      <c r="I170" s="29" t="s">
        <v>94</v>
      </c>
      <c r="J170" s="29">
        <v>21.5</v>
      </c>
      <c r="K170" s="29">
        <v>25.4</v>
      </c>
      <c r="L170" s="29">
        <v>19.399999999999999</v>
      </c>
      <c r="M170" s="29">
        <v>7.76</v>
      </c>
      <c r="N170" s="29">
        <v>1.44</v>
      </c>
      <c r="O170" s="29" t="s">
        <v>94</v>
      </c>
      <c r="P170" s="29">
        <v>0.38</v>
      </c>
      <c r="Q170" s="29">
        <v>15.07</v>
      </c>
      <c r="R170" s="29" t="s">
        <v>210</v>
      </c>
      <c r="S170" s="29" t="s">
        <v>89</v>
      </c>
      <c r="T170" s="29" t="s">
        <v>89</v>
      </c>
      <c r="U170" s="29">
        <v>24.28</v>
      </c>
      <c r="V170" s="58"/>
      <c r="W170" s="61"/>
      <c r="X170" s="64"/>
      <c r="Z170" s="30" t="s">
        <v>91</v>
      </c>
      <c r="AA170" s="30" t="s">
        <v>211</v>
      </c>
    </row>
    <row r="171" spans="1:27" ht="9" customHeight="1" x14ac:dyDescent="0.2">
      <c r="A171" s="67"/>
      <c r="B171" s="60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9" t="s">
        <v>89</v>
      </c>
      <c r="T171" s="29" t="s">
        <v>89</v>
      </c>
      <c r="U171" s="29">
        <v>0</v>
      </c>
      <c r="V171" s="58"/>
      <c r="W171" s="61"/>
      <c r="X171" s="64"/>
      <c r="Z171" s="30" t="s">
        <v>91</v>
      </c>
      <c r="AA171" s="30" t="s">
        <v>212</v>
      </c>
    </row>
    <row r="172" spans="1:27" ht="9" customHeight="1" x14ac:dyDescent="0.2">
      <c r="A172" s="67"/>
      <c r="B172" s="60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9" t="s">
        <v>89</v>
      </c>
      <c r="T172" s="29" t="s">
        <v>89</v>
      </c>
      <c r="U172" s="29">
        <v>0</v>
      </c>
      <c r="V172" s="58"/>
      <c r="W172" s="61"/>
      <c r="X172" s="64"/>
      <c r="Z172" s="30" t="s">
        <v>91</v>
      </c>
      <c r="AA172" s="30" t="s">
        <v>213</v>
      </c>
    </row>
    <row r="173" spans="1:27" ht="9" customHeight="1" x14ac:dyDescent="0.2">
      <c r="A173" s="67"/>
      <c r="B173" s="60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9" t="s">
        <v>89</v>
      </c>
      <c r="T173" s="29" t="s">
        <v>89</v>
      </c>
      <c r="U173" s="29">
        <v>0</v>
      </c>
      <c r="V173" s="58"/>
      <c r="W173" s="61"/>
      <c r="X173" s="64"/>
      <c r="Z173" s="30" t="s">
        <v>91</v>
      </c>
      <c r="AA173" s="30" t="s">
        <v>214</v>
      </c>
    </row>
    <row r="174" spans="1:27" ht="9" customHeight="1" x14ac:dyDescent="0.2">
      <c r="A174" s="67"/>
      <c r="B174" s="60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9" t="s">
        <v>89</v>
      </c>
      <c r="T174" s="29" t="s">
        <v>89</v>
      </c>
      <c r="U174" s="29">
        <v>0</v>
      </c>
      <c r="V174" s="58"/>
      <c r="W174" s="61"/>
      <c r="X174" s="64"/>
      <c r="Z174" s="30" t="s">
        <v>91</v>
      </c>
      <c r="AA174" s="30" t="s">
        <v>207</v>
      </c>
    </row>
    <row r="175" spans="1:27" ht="9" customHeight="1" x14ac:dyDescent="0.2">
      <c r="A175" s="67"/>
      <c r="B175" s="60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9" t="s">
        <v>89</v>
      </c>
      <c r="T175" s="29" t="s">
        <v>89</v>
      </c>
      <c r="U175" s="29">
        <v>0</v>
      </c>
      <c r="V175" s="58"/>
      <c r="W175" s="61"/>
      <c r="X175" s="64"/>
      <c r="Z175" s="30" t="s">
        <v>91</v>
      </c>
      <c r="AA175" s="30" t="s">
        <v>205</v>
      </c>
    </row>
    <row r="176" spans="1:27" ht="9" customHeight="1" x14ac:dyDescent="0.2">
      <c r="A176" s="67"/>
      <c r="B176" s="60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9" t="s">
        <v>89</v>
      </c>
      <c r="T176" s="29" t="s">
        <v>89</v>
      </c>
      <c r="U176" s="29">
        <v>0</v>
      </c>
      <c r="V176" s="58"/>
      <c r="W176" s="61"/>
      <c r="X176" s="64"/>
      <c r="Z176" s="30" t="s">
        <v>91</v>
      </c>
      <c r="AA176" s="30" t="s">
        <v>207</v>
      </c>
    </row>
    <row r="177" spans="1:27" ht="9" customHeight="1" x14ac:dyDescent="0.2">
      <c r="A177" s="67"/>
      <c r="B177" s="60">
        <v>12</v>
      </c>
      <c r="C177" s="29">
        <v>6.41</v>
      </c>
      <c r="D177" s="29">
        <v>58.4</v>
      </c>
      <c r="E177" s="29">
        <v>2.27</v>
      </c>
      <c r="F177" s="29">
        <v>5.5</v>
      </c>
      <c r="G177" s="29" t="s">
        <v>94</v>
      </c>
      <c r="H177" s="29" t="s">
        <v>94</v>
      </c>
      <c r="I177" s="29" t="s">
        <v>94</v>
      </c>
      <c r="J177" s="29">
        <v>21.5</v>
      </c>
      <c r="K177" s="29">
        <v>24.2</v>
      </c>
      <c r="L177" s="29">
        <v>19.2</v>
      </c>
      <c r="M177" s="29">
        <v>7.68</v>
      </c>
      <c r="N177" s="29">
        <v>1.2</v>
      </c>
      <c r="O177" s="29" t="s">
        <v>94</v>
      </c>
      <c r="P177" s="29">
        <v>3.88</v>
      </c>
      <c r="Q177" s="29">
        <v>5.07</v>
      </c>
      <c r="R177" s="29" t="s">
        <v>215</v>
      </c>
      <c r="S177" s="29" t="s">
        <v>89</v>
      </c>
      <c r="T177" s="29" t="s">
        <v>89</v>
      </c>
      <c r="U177" s="29">
        <v>19.079999999999998</v>
      </c>
      <c r="V177" s="58">
        <f>AVERAGE(U177:U184)</f>
        <v>4.5525000000000002</v>
      </c>
      <c r="W177" s="61"/>
      <c r="X177" s="64"/>
      <c r="Z177" s="30" t="s">
        <v>91</v>
      </c>
      <c r="AA177" s="30" t="s">
        <v>211</v>
      </c>
    </row>
    <row r="178" spans="1:27" ht="9" customHeight="1" x14ac:dyDescent="0.2">
      <c r="A178" s="67"/>
      <c r="B178" s="60"/>
      <c r="C178" s="29">
        <v>7.09</v>
      </c>
      <c r="D178" s="29">
        <v>52.9</v>
      </c>
      <c r="E178" s="29">
        <v>1.51</v>
      </c>
      <c r="F178" s="29">
        <v>4.6500000000000004</v>
      </c>
      <c r="G178" s="29" t="s">
        <v>94</v>
      </c>
      <c r="H178" s="29" t="s">
        <v>94</v>
      </c>
      <c r="I178" s="29" t="s">
        <v>94</v>
      </c>
      <c r="J178" s="29">
        <v>19.5</v>
      </c>
      <c r="K178" s="29">
        <v>26.2</v>
      </c>
      <c r="L178" s="29">
        <v>19.399999999999999</v>
      </c>
      <c r="M178" s="29">
        <v>7.76</v>
      </c>
      <c r="N178" s="29">
        <v>1.63</v>
      </c>
      <c r="O178" s="29" t="s">
        <v>94</v>
      </c>
      <c r="P178" s="29">
        <v>5.63</v>
      </c>
      <c r="Q178" s="29">
        <v>4</v>
      </c>
      <c r="R178" s="29" t="s">
        <v>215</v>
      </c>
      <c r="S178" s="29" t="s">
        <v>89</v>
      </c>
      <c r="T178" s="29" t="s">
        <v>89</v>
      </c>
      <c r="U178" s="29">
        <v>0</v>
      </c>
      <c r="V178" s="58"/>
      <c r="W178" s="61"/>
      <c r="X178" s="64"/>
      <c r="Z178" s="30" t="s">
        <v>91</v>
      </c>
      <c r="AA178" s="30" t="s">
        <v>204</v>
      </c>
    </row>
    <row r="179" spans="1:27" ht="9" customHeight="1" x14ac:dyDescent="0.2">
      <c r="A179" s="67"/>
      <c r="B179" s="60"/>
      <c r="C179" s="29">
        <v>7.57</v>
      </c>
      <c r="D179" s="29">
        <v>56.1</v>
      </c>
      <c r="E179" s="29">
        <v>3.11</v>
      </c>
      <c r="F179" s="29">
        <v>1.45</v>
      </c>
      <c r="G179" s="29" t="s">
        <v>94</v>
      </c>
      <c r="H179" s="29" t="s">
        <v>94</v>
      </c>
      <c r="I179" s="29" t="s">
        <v>94</v>
      </c>
      <c r="J179" s="29">
        <v>25.5</v>
      </c>
      <c r="K179" s="29">
        <v>23.6</v>
      </c>
      <c r="L179" s="29">
        <v>20.2</v>
      </c>
      <c r="M179" s="29">
        <v>8.08</v>
      </c>
      <c r="N179" s="29">
        <v>0.82</v>
      </c>
      <c r="O179" s="29" t="s">
        <v>94</v>
      </c>
      <c r="P179" s="29">
        <v>1.1299999999999999</v>
      </c>
      <c r="Q179" s="29">
        <v>6.5</v>
      </c>
      <c r="R179" s="29" t="s">
        <v>216</v>
      </c>
      <c r="S179" s="29" t="s">
        <v>89</v>
      </c>
      <c r="T179" s="29" t="s">
        <v>89</v>
      </c>
      <c r="U179" s="29">
        <v>17.34</v>
      </c>
      <c r="V179" s="58"/>
      <c r="W179" s="61"/>
      <c r="X179" s="64"/>
      <c r="Z179" s="30" t="s">
        <v>91</v>
      </c>
      <c r="AA179" s="30" t="s">
        <v>205</v>
      </c>
    </row>
    <row r="180" spans="1:27" ht="9" customHeight="1" x14ac:dyDescent="0.2">
      <c r="A180" s="67"/>
      <c r="B180" s="60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9" t="s">
        <v>89</v>
      </c>
      <c r="T180" s="29" t="s">
        <v>89</v>
      </c>
      <c r="U180" s="29">
        <v>0</v>
      </c>
      <c r="V180" s="58"/>
      <c r="W180" s="61"/>
      <c r="X180" s="64"/>
      <c r="Z180" s="30" t="s">
        <v>91</v>
      </c>
      <c r="AA180" s="30" t="s">
        <v>212</v>
      </c>
    </row>
    <row r="181" spans="1:27" ht="9" customHeight="1" x14ac:dyDescent="0.2">
      <c r="A181" s="67"/>
      <c r="B181" s="60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9" t="s">
        <v>89</v>
      </c>
      <c r="T181" s="29" t="s">
        <v>89</v>
      </c>
      <c r="U181" s="29">
        <v>0</v>
      </c>
      <c r="V181" s="58"/>
      <c r="W181" s="61"/>
      <c r="X181" s="64"/>
      <c r="Z181" s="30" t="s">
        <v>91</v>
      </c>
      <c r="AA181" s="30" t="s">
        <v>217</v>
      </c>
    </row>
    <row r="182" spans="1:27" ht="9" customHeight="1" x14ac:dyDescent="0.2">
      <c r="A182" s="67"/>
      <c r="B182" s="60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9" t="s">
        <v>89</v>
      </c>
      <c r="T182" s="29" t="s">
        <v>89</v>
      </c>
      <c r="U182" s="29">
        <v>0</v>
      </c>
      <c r="V182" s="58"/>
      <c r="W182" s="61"/>
      <c r="X182" s="64"/>
      <c r="Z182" s="30" t="s">
        <v>91</v>
      </c>
      <c r="AA182" s="30" t="s">
        <v>217</v>
      </c>
    </row>
    <row r="183" spans="1:27" ht="9" customHeight="1" x14ac:dyDescent="0.2">
      <c r="A183" s="67"/>
      <c r="B183" s="60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9" t="s">
        <v>89</v>
      </c>
      <c r="T183" s="29" t="s">
        <v>89</v>
      </c>
      <c r="U183" s="29">
        <v>0</v>
      </c>
      <c r="V183" s="58"/>
      <c r="W183" s="61"/>
      <c r="X183" s="64"/>
      <c r="Z183" s="30" t="s">
        <v>91</v>
      </c>
      <c r="AA183" s="30" t="s">
        <v>209</v>
      </c>
    </row>
    <row r="184" spans="1:27" ht="9" customHeight="1" x14ac:dyDescent="0.2">
      <c r="A184" s="67"/>
      <c r="B184" s="60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9" t="s">
        <v>89</v>
      </c>
      <c r="T184" s="29" t="s">
        <v>89</v>
      </c>
      <c r="U184" s="29">
        <v>0</v>
      </c>
      <c r="V184" s="58"/>
      <c r="W184" s="61"/>
      <c r="X184" s="64"/>
      <c r="Z184" s="30" t="s">
        <v>91</v>
      </c>
      <c r="AA184" s="30" t="s">
        <v>218</v>
      </c>
    </row>
    <row r="185" spans="1:27" ht="9" customHeight="1" x14ac:dyDescent="0.2">
      <c r="A185" s="59" t="s">
        <v>21</v>
      </c>
      <c r="B185" s="60">
        <v>8</v>
      </c>
      <c r="C185" s="29">
        <v>7.8</v>
      </c>
      <c r="D185" s="29">
        <v>49.3</v>
      </c>
      <c r="E185" s="29">
        <v>0.18</v>
      </c>
      <c r="F185" s="29">
        <v>5.56</v>
      </c>
      <c r="G185" s="29" t="s">
        <v>94</v>
      </c>
      <c r="H185" s="29">
        <v>4.51</v>
      </c>
      <c r="I185" s="29" t="s">
        <v>94</v>
      </c>
      <c r="J185" s="29">
        <v>12.06</v>
      </c>
      <c r="K185" s="29">
        <v>13.7</v>
      </c>
      <c r="L185" s="29">
        <v>9.84</v>
      </c>
      <c r="M185" s="29">
        <v>3.94</v>
      </c>
      <c r="N185" s="29">
        <v>0.92</v>
      </c>
      <c r="O185" s="29" t="s">
        <v>94</v>
      </c>
      <c r="P185" s="29" t="s">
        <v>94</v>
      </c>
      <c r="Q185" s="29">
        <v>12.21</v>
      </c>
      <c r="R185" s="29" t="s">
        <v>219</v>
      </c>
      <c r="S185" s="29" t="s">
        <v>89</v>
      </c>
      <c r="T185" s="29" t="s">
        <v>89</v>
      </c>
      <c r="U185" s="29">
        <v>0</v>
      </c>
      <c r="V185" s="58">
        <f>AVERAGE(U185:U187)</f>
        <v>0</v>
      </c>
      <c r="W185" s="61">
        <f>AVERAGE(U185:U199)</f>
        <v>0</v>
      </c>
      <c r="X185" s="64" t="s">
        <v>155</v>
      </c>
      <c r="Z185" s="30" t="s">
        <v>91</v>
      </c>
      <c r="AA185" s="30" t="s">
        <v>220</v>
      </c>
    </row>
    <row r="186" spans="1:27" ht="9" customHeight="1" x14ac:dyDescent="0.2">
      <c r="A186" s="59"/>
      <c r="B186" s="60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9" t="s">
        <v>89</v>
      </c>
      <c r="T186" s="29" t="s">
        <v>89</v>
      </c>
      <c r="U186" s="29">
        <v>0</v>
      </c>
      <c r="V186" s="58"/>
      <c r="W186" s="61"/>
      <c r="X186" s="64"/>
      <c r="Z186" s="30" t="s">
        <v>91</v>
      </c>
      <c r="AA186" s="30" t="s">
        <v>221</v>
      </c>
    </row>
    <row r="187" spans="1:27" ht="9" customHeight="1" x14ac:dyDescent="0.2">
      <c r="A187" s="59"/>
      <c r="B187" s="60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9" t="s">
        <v>89</v>
      </c>
      <c r="T187" s="29" t="s">
        <v>89</v>
      </c>
      <c r="U187" s="29">
        <v>0</v>
      </c>
      <c r="V187" s="58"/>
      <c r="W187" s="61"/>
      <c r="X187" s="64"/>
      <c r="Z187" s="30" t="s">
        <v>91</v>
      </c>
      <c r="AA187" s="30" t="s">
        <v>222</v>
      </c>
    </row>
    <row r="188" spans="1:27" ht="9" customHeight="1" x14ac:dyDescent="0.2">
      <c r="A188" s="59"/>
      <c r="B188" s="60">
        <v>9</v>
      </c>
      <c r="C188" s="29">
        <v>6.5</v>
      </c>
      <c r="D188" s="29">
        <v>37.299999999999997</v>
      </c>
      <c r="E188" s="29">
        <v>0.13</v>
      </c>
      <c r="F188" s="29">
        <v>3.93</v>
      </c>
      <c r="G188" s="29" t="s">
        <v>94</v>
      </c>
      <c r="H188" s="29">
        <v>3.07</v>
      </c>
      <c r="I188" s="29" t="s">
        <v>94</v>
      </c>
      <c r="J188" s="29">
        <v>16.170000000000002</v>
      </c>
      <c r="K188" s="29">
        <v>14.34</v>
      </c>
      <c r="L188" s="29">
        <v>8.35</v>
      </c>
      <c r="M188" s="29">
        <v>3.34</v>
      </c>
      <c r="N188" s="29">
        <v>1.44</v>
      </c>
      <c r="O188" s="29">
        <v>0.01</v>
      </c>
      <c r="P188" s="29" t="s">
        <v>94</v>
      </c>
      <c r="Q188" s="29">
        <v>12.57</v>
      </c>
      <c r="R188" s="29" t="s">
        <v>223</v>
      </c>
      <c r="S188" s="29" t="s">
        <v>89</v>
      </c>
      <c r="T188" s="29" t="s">
        <v>89</v>
      </c>
      <c r="U188" s="29">
        <v>0</v>
      </c>
      <c r="V188" s="58">
        <f>AVERAGE(U188:U190)</f>
        <v>0</v>
      </c>
      <c r="W188" s="61"/>
      <c r="X188" s="64"/>
      <c r="Z188" s="30" t="s">
        <v>91</v>
      </c>
      <c r="AA188" s="30" t="s">
        <v>224</v>
      </c>
    </row>
    <row r="189" spans="1:27" ht="9" customHeight="1" x14ac:dyDescent="0.2">
      <c r="A189" s="59"/>
      <c r="B189" s="60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9" t="s">
        <v>89</v>
      </c>
      <c r="T189" s="29" t="s">
        <v>89</v>
      </c>
      <c r="U189" s="29">
        <v>0</v>
      </c>
      <c r="V189" s="58"/>
      <c r="W189" s="61"/>
      <c r="X189" s="64"/>
      <c r="Z189" s="30" t="s">
        <v>91</v>
      </c>
      <c r="AA189" s="30" t="s">
        <v>225</v>
      </c>
    </row>
    <row r="190" spans="1:27" ht="9" customHeight="1" x14ac:dyDescent="0.2">
      <c r="A190" s="59"/>
      <c r="B190" s="60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9" t="s">
        <v>89</v>
      </c>
      <c r="T190" s="29" t="s">
        <v>89</v>
      </c>
      <c r="U190" s="29">
        <v>0</v>
      </c>
      <c r="V190" s="58"/>
      <c r="W190" s="61"/>
      <c r="X190" s="64"/>
      <c r="Z190" s="30" t="s">
        <v>91</v>
      </c>
      <c r="AA190" s="30" t="s">
        <v>226</v>
      </c>
    </row>
    <row r="191" spans="1:27" ht="9" customHeight="1" x14ac:dyDescent="0.2">
      <c r="A191" s="59"/>
      <c r="B191" s="60">
        <v>12</v>
      </c>
      <c r="C191" s="29">
        <v>6.91</v>
      </c>
      <c r="D191" s="29">
        <v>36.5</v>
      </c>
      <c r="E191" s="29">
        <v>0.54</v>
      </c>
      <c r="F191" s="29">
        <v>3.45</v>
      </c>
      <c r="G191" s="29" t="s">
        <v>94</v>
      </c>
      <c r="H191" s="29" t="s">
        <v>94</v>
      </c>
      <c r="I191" s="29" t="s">
        <v>94</v>
      </c>
      <c r="J191" s="29">
        <v>17.100000000000001</v>
      </c>
      <c r="K191" s="29">
        <v>13.6</v>
      </c>
      <c r="L191" s="29">
        <v>9</v>
      </c>
      <c r="M191" s="29">
        <v>3.6</v>
      </c>
      <c r="N191" s="29">
        <v>1.1000000000000001</v>
      </c>
      <c r="O191" s="29">
        <v>0.01</v>
      </c>
      <c r="P191" s="29">
        <v>2.63</v>
      </c>
      <c r="Q191" s="29">
        <v>14.36</v>
      </c>
      <c r="R191" s="29" t="s">
        <v>227</v>
      </c>
      <c r="S191" s="29" t="s">
        <v>89</v>
      </c>
      <c r="T191" s="29" t="s">
        <v>89</v>
      </c>
      <c r="U191" s="29">
        <v>0</v>
      </c>
      <c r="V191" s="58">
        <f>AVERAGE(U191:U199)</f>
        <v>0</v>
      </c>
      <c r="W191" s="61"/>
      <c r="X191" s="64"/>
      <c r="Z191" s="30" t="s">
        <v>91</v>
      </c>
      <c r="AA191" s="30" t="s">
        <v>228</v>
      </c>
    </row>
    <row r="192" spans="1:27" ht="9" customHeight="1" x14ac:dyDescent="0.2">
      <c r="A192" s="59"/>
      <c r="B192" s="60"/>
      <c r="C192" s="29">
        <v>7.27</v>
      </c>
      <c r="D192" s="29">
        <v>75.900000000000006</v>
      </c>
      <c r="E192" s="29">
        <v>0.2</v>
      </c>
      <c r="F192" s="29">
        <v>12.49</v>
      </c>
      <c r="G192" s="29" t="s">
        <v>94</v>
      </c>
      <c r="H192" s="29" t="s">
        <v>94</v>
      </c>
      <c r="I192" s="29" t="s">
        <v>94</v>
      </c>
      <c r="J192" s="29">
        <v>16.5</v>
      </c>
      <c r="K192" s="29">
        <v>14.2</v>
      </c>
      <c r="L192" s="29">
        <v>6.8</v>
      </c>
      <c r="M192" s="29">
        <v>2.72</v>
      </c>
      <c r="N192" s="29">
        <v>1.78</v>
      </c>
      <c r="O192" s="29" t="s">
        <v>94</v>
      </c>
      <c r="P192" s="29">
        <v>1.38</v>
      </c>
      <c r="Q192" s="29">
        <v>1.86</v>
      </c>
      <c r="R192" s="29" t="s">
        <v>229</v>
      </c>
      <c r="S192" s="29" t="s">
        <v>89</v>
      </c>
      <c r="T192" s="29" t="s">
        <v>89</v>
      </c>
      <c r="U192" s="29">
        <v>0</v>
      </c>
      <c r="V192" s="58"/>
      <c r="W192" s="61"/>
      <c r="X192" s="64"/>
      <c r="Z192" s="30" t="s">
        <v>91</v>
      </c>
      <c r="AA192" s="30" t="s">
        <v>230</v>
      </c>
    </row>
    <row r="193" spans="1:27" ht="9" customHeight="1" x14ac:dyDescent="0.2">
      <c r="A193" s="59"/>
      <c r="B193" s="60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9" t="s">
        <v>89</v>
      </c>
      <c r="T193" s="29" t="s">
        <v>89</v>
      </c>
      <c r="U193" s="29">
        <v>0</v>
      </c>
      <c r="V193" s="58"/>
      <c r="W193" s="61"/>
      <c r="X193" s="64"/>
      <c r="Z193" s="30" t="s">
        <v>91</v>
      </c>
      <c r="AA193" s="30" t="s">
        <v>225</v>
      </c>
    </row>
    <row r="194" spans="1:27" ht="9" customHeight="1" x14ac:dyDescent="0.2">
      <c r="A194" s="59"/>
      <c r="B194" s="60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9" t="s">
        <v>89</v>
      </c>
      <c r="T194" s="29" t="s">
        <v>89</v>
      </c>
      <c r="U194" s="29">
        <v>0</v>
      </c>
      <c r="V194" s="58"/>
      <c r="W194" s="61"/>
      <c r="X194" s="64"/>
      <c r="Z194" s="30" t="s">
        <v>91</v>
      </c>
      <c r="AA194" s="30" t="s">
        <v>231</v>
      </c>
    </row>
    <row r="195" spans="1:27" ht="9" customHeight="1" x14ac:dyDescent="0.2">
      <c r="A195" s="59"/>
      <c r="B195" s="60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9" t="s">
        <v>89</v>
      </c>
      <c r="T195" s="29" t="s">
        <v>89</v>
      </c>
      <c r="U195" s="29">
        <v>0</v>
      </c>
      <c r="V195" s="58"/>
      <c r="W195" s="61"/>
      <c r="X195" s="64"/>
      <c r="Z195" s="30" t="s">
        <v>91</v>
      </c>
      <c r="AA195" s="30" t="s">
        <v>232</v>
      </c>
    </row>
    <row r="196" spans="1:27" ht="9" customHeight="1" x14ac:dyDescent="0.2">
      <c r="A196" s="59"/>
      <c r="B196" s="60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9" t="s">
        <v>89</v>
      </c>
      <c r="T196" s="29" t="s">
        <v>89</v>
      </c>
      <c r="U196" s="29">
        <v>0</v>
      </c>
      <c r="V196" s="58"/>
      <c r="W196" s="61"/>
      <c r="X196" s="64"/>
      <c r="Z196" s="30" t="s">
        <v>91</v>
      </c>
      <c r="AA196" s="30" t="s">
        <v>233</v>
      </c>
    </row>
    <row r="197" spans="1:27" ht="9" customHeight="1" x14ac:dyDescent="0.2">
      <c r="A197" s="59"/>
      <c r="B197" s="60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9" t="s">
        <v>89</v>
      </c>
      <c r="T197" s="29" t="s">
        <v>89</v>
      </c>
      <c r="U197" s="29">
        <v>0</v>
      </c>
      <c r="V197" s="58"/>
      <c r="W197" s="61"/>
      <c r="X197" s="64"/>
      <c r="Z197" s="30" t="s">
        <v>91</v>
      </c>
      <c r="AA197" s="30" t="s">
        <v>234</v>
      </c>
    </row>
    <row r="198" spans="1:27" ht="9" customHeight="1" x14ac:dyDescent="0.2">
      <c r="A198" s="59"/>
      <c r="B198" s="60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9" t="s">
        <v>89</v>
      </c>
      <c r="T198" s="29" t="s">
        <v>89</v>
      </c>
      <c r="U198" s="29">
        <v>0</v>
      </c>
      <c r="V198" s="58"/>
      <c r="W198" s="61"/>
      <c r="X198" s="64"/>
      <c r="Z198" s="30" t="s">
        <v>91</v>
      </c>
      <c r="AA198" s="30" t="s">
        <v>235</v>
      </c>
    </row>
    <row r="199" spans="1:27" ht="9" customHeight="1" x14ac:dyDescent="0.2">
      <c r="A199" s="59"/>
      <c r="B199" s="60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9" t="s">
        <v>89</v>
      </c>
      <c r="T199" s="29" t="s">
        <v>89</v>
      </c>
      <c r="U199" s="29">
        <v>0</v>
      </c>
      <c r="V199" s="58"/>
      <c r="W199" s="61"/>
      <c r="X199" s="64"/>
      <c r="Z199" s="30" t="s">
        <v>91</v>
      </c>
      <c r="AA199" s="30" t="s">
        <v>236</v>
      </c>
    </row>
    <row r="200" spans="1:27" ht="9" customHeight="1" x14ac:dyDescent="0.2">
      <c r="A200" s="59" t="s">
        <v>22</v>
      </c>
      <c r="B200" s="32">
        <v>8</v>
      </c>
      <c r="C200" s="29">
        <v>7.7</v>
      </c>
      <c r="D200" s="29">
        <v>194.5</v>
      </c>
      <c r="E200" s="29">
        <v>0.12</v>
      </c>
      <c r="F200" s="29">
        <v>3.78</v>
      </c>
      <c r="G200" s="29" t="s">
        <v>94</v>
      </c>
      <c r="H200" s="29">
        <v>4.42</v>
      </c>
      <c r="I200" s="29" t="s">
        <v>94</v>
      </c>
      <c r="J200" s="29">
        <v>75.349999999999994</v>
      </c>
      <c r="K200" s="29">
        <v>83.46</v>
      </c>
      <c r="L200" s="29">
        <v>59.49</v>
      </c>
      <c r="M200" s="29">
        <v>23.8</v>
      </c>
      <c r="N200" s="29">
        <v>5.75</v>
      </c>
      <c r="O200" s="29" t="s">
        <v>94</v>
      </c>
      <c r="P200" s="29" t="s">
        <v>94</v>
      </c>
      <c r="Q200" s="29">
        <v>11.14</v>
      </c>
      <c r="R200" s="29" t="s">
        <v>237</v>
      </c>
      <c r="S200" s="29" t="s">
        <v>89</v>
      </c>
      <c r="T200" s="29" t="s">
        <v>89</v>
      </c>
      <c r="U200" s="29">
        <v>0</v>
      </c>
      <c r="V200" s="29">
        <f>U200</f>
        <v>0</v>
      </c>
      <c r="W200" s="61">
        <f>AVERAGE(U200:U212)</f>
        <v>7.6923076923076925</v>
      </c>
      <c r="X200" s="63" t="s">
        <v>90</v>
      </c>
      <c r="Z200" s="30" t="s">
        <v>91</v>
      </c>
      <c r="AA200" s="30" t="s">
        <v>238</v>
      </c>
    </row>
    <row r="201" spans="1:27" ht="9" customHeight="1" x14ac:dyDescent="0.2">
      <c r="A201" s="59"/>
      <c r="B201" s="60">
        <v>9</v>
      </c>
      <c r="C201" s="29">
        <v>6.5</v>
      </c>
      <c r="D201" s="29">
        <v>178.2</v>
      </c>
      <c r="E201" s="29">
        <v>0.23</v>
      </c>
      <c r="F201" s="29">
        <v>10.54</v>
      </c>
      <c r="G201" s="29" t="s">
        <v>94</v>
      </c>
      <c r="H201" s="29">
        <v>3.44</v>
      </c>
      <c r="I201" s="29" t="s">
        <v>94</v>
      </c>
      <c r="J201" s="29">
        <v>60.55</v>
      </c>
      <c r="K201" s="29">
        <v>69.760000000000005</v>
      </c>
      <c r="L201" s="29">
        <v>54.14</v>
      </c>
      <c r="M201" s="29">
        <v>21.66</v>
      </c>
      <c r="N201" s="29">
        <v>3.75</v>
      </c>
      <c r="O201" s="29" t="s">
        <v>94</v>
      </c>
      <c r="P201" s="29" t="s">
        <v>94</v>
      </c>
      <c r="Q201" s="29">
        <v>11.86</v>
      </c>
      <c r="R201" s="29" t="s">
        <v>104</v>
      </c>
      <c r="S201" s="29" t="s">
        <v>89</v>
      </c>
      <c r="T201" s="29" t="s">
        <v>89</v>
      </c>
      <c r="U201" s="29">
        <v>0</v>
      </c>
      <c r="V201" s="58">
        <f>AVERAGE(U201:U205)</f>
        <v>20</v>
      </c>
      <c r="W201" s="61"/>
      <c r="X201" s="63"/>
      <c r="Z201" s="30" t="s">
        <v>91</v>
      </c>
      <c r="AA201" s="30" t="s">
        <v>239</v>
      </c>
    </row>
    <row r="202" spans="1:27" ht="9" customHeight="1" x14ac:dyDescent="0.2">
      <c r="A202" s="59"/>
      <c r="B202" s="60"/>
      <c r="C202" s="29">
        <v>6.8</v>
      </c>
      <c r="D202" s="29">
        <v>171.8</v>
      </c>
      <c r="E202" s="29">
        <v>0.56000000000000005</v>
      </c>
      <c r="F202" s="29">
        <v>14.21</v>
      </c>
      <c r="G202" s="29" t="s">
        <v>94</v>
      </c>
      <c r="H202" s="29">
        <v>3.16</v>
      </c>
      <c r="I202" s="29" t="s">
        <v>94</v>
      </c>
      <c r="J202" s="29">
        <v>68.23</v>
      </c>
      <c r="K202" s="29">
        <v>70.83</v>
      </c>
      <c r="L202" s="29">
        <v>56.92</v>
      </c>
      <c r="M202" s="29">
        <v>22.77</v>
      </c>
      <c r="N202" s="29">
        <v>3.34</v>
      </c>
      <c r="O202" s="29">
        <v>0.01</v>
      </c>
      <c r="P202" s="29" t="s">
        <v>94</v>
      </c>
      <c r="Q202" s="29">
        <v>12.57</v>
      </c>
      <c r="R202" s="29" t="s">
        <v>104</v>
      </c>
      <c r="S202" s="29" t="s">
        <v>89</v>
      </c>
      <c r="T202" s="29" t="s">
        <v>89</v>
      </c>
      <c r="U202" s="29">
        <v>0</v>
      </c>
      <c r="V202" s="58"/>
      <c r="W202" s="61"/>
      <c r="X202" s="63"/>
      <c r="Z202" s="30" t="s">
        <v>91</v>
      </c>
      <c r="AA202" s="30" t="s">
        <v>240</v>
      </c>
    </row>
    <row r="203" spans="1:27" ht="9" customHeight="1" x14ac:dyDescent="0.2">
      <c r="A203" s="59"/>
      <c r="B203" s="60"/>
      <c r="C203" s="29">
        <v>7.4</v>
      </c>
      <c r="D203" s="29">
        <v>164.5</v>
      </c>
      <c r="E203" s="29">
        <v>0.2</v>
      </c>
      <c r="F203" s="29">
        <v>12.27</v>
      </c>
      <c r="G203" s="29" t="s">
        <v>94</v>
      </c>
      <c r="H203" s="29">
        <v>3.67</v>
      </c>
      <c r="I203" s="29" t="s">
        <v>94</v>
      </c>
      <c r="J203" s="29">
        <v>57.81</v>
      </c>
      <c r="K203" s="29">
        <v>70.19</v>
      </c>
      <c r="L203" s="29">
        <v>52</v>
      </c>
      <c r="M203" s="29">
        <v>20.8</v>
      </c>
      <c r="N203" s="29">
        <v>4.37</v>
      </c>
      <c r="O203" s="29">
        <v>0.01</v>
      </c>
      <c r="P203" s="29">
        <v>0.13</v>
      </c>
      <c r="Q203" s="29">
        <v>12.57</v>
      </c>
      <c r="R203" s="29" t="s">
        <v>104</v>
      </c>
      <c r="S203" s="29" t="s">
        <v>89</v>
      </c>
      <c r="T203" s="29" t="s">
        <v>89</v>
      </c>
      <c r="U203" s="29">
        <v>0</v>
      </c>
      <c r="V203" s="58"/>
      <c r="W203" s="61"/>
      <c r="X203" s="63"/>
      <c r="Z203" s="30" t="s">
        <v>91</v>
      </c>
      <c r="AA203" s="30" t="s">
        <v>241</v>
      </c>
    </row>
    <row r="204" spans="1:27" ht="9" customHeight="1" x14ac:dyDescent="0.2">
      <c r="A204" s="59"/>
      <c r="B204" s="60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9" t="s">
        <v>93</v>
      </c>
      <c r="T204" s="29" t="s">
        <v>93</v>
      </c>
      <c r="U204" s="29">
        <v>100</v>
      </c>
      <c r="V204" s="58"/>
      <c r="W204" s="61"/>
      <c r="X204" s="63"/>
      <c r="Z204" s="30" t="s">
        <v>91</v>
      </c>
      <c r="AA204" s="30" t="s">
        <v>242</v>
      </c>
    </row>
    <row r="205" spans="1:27" ht="9" customHeight="1" x14ac:dyDescent="0.2">
      <c r="A205" s="59"/>
      <c r="B205" s="60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9" t="s">
        <v>89</v>
      </c>
      <c r="T205" s="29" t="s">
        <v>89</v>
      </c>
      <c r="U205" s="29">
        <v>0</v>
      </c>
      <c r="V205" s="58"/>
      <c r="W205" s="61"/>
      <c r="X205" s="63"/>
      <c r="Z205" s="30" t="s">
        <v>91</v>
      </c>
      <c r="AA205" s="30" t="s">
        <v>243</v>
      </c>
    </row>
    <row r="206" spans="1:27" ht="9" customHeight="1" x14ac:dyDescent="0.2">
      <c r="A206" s="59"/>
      <c r="B206" s="60">
        <v>11</v>
      </c>
      <c r="C206" s="29">
        <v>7.7</v>
      </c>
      <c r="D206" s="29">
        <v>188.8</v>
      </c>
      <c r="E206" s="29">
        <v>0.14000000000000001</v>
      </c>
      <c r="F206" s="29">
        <v>4.45</v>
      </c>
      <c r="G206" s="29" t="s">
        <v>94</v>
      </c>
      <c r="H206" s="29" t="s">
        <v>94</v>
      </c>
      <c r="I206" s="29" t="s">
        <v>94</v>
      </c>
      <c r="J206" s="29">
        <v>80.5</v>
      </c>
      <c r="K206" s="29">
        <v>88</v>
      </c>
      <c r="L206" s="29">
        <v>62.98</v>
      </c>
      <c r="M206" s="29">
        <v>25.19</v>
      </c>
      <c r="N206" s="29">
        <v>6.01</v>
      </c>
      <c r="O206" s="29" t="s">
        <v>94</v>
      </c>
      <c r="P206" s="29">
        <v>1.38</v>
      </c>
      <c r="Q206" s="29">
        <v>11.5</v>
      </c>
      <c r="R206" s="29" t="s">
        <v>104</v>
      </c>
      <c r="S206" s="29" t="s">
        <v>89</v>
      </c>
      <c r="T206" s="29" t="s">
        <v>89</v>
      </c>
      <c r="U206" s="29">
        <v>0</v>
      </c>
      <c r="V206" s="58">
        <f>AVERAGE(U206:U209)</f>
        <v>0</v>
      </c>
      <c r="W206" s="61"/>
      <c r="X206" s="63"/>
      <c r="Z206" s="30" t="s">
        <v>91</v>
      </c>
      <c r="AA206" s="30" t="s">
        <v>244</v>
      </c>
    </row>
    <row r="207" spans="1:27" ht="9" customHeight="1" x14ac:dyDescent="0.2">
      <c r="A207" s="59"/>
      <c r="B207" s="60"/>
      <c r="C207" s="29">
        <v>7.7</v>
      </c>
      <c r="D207" s="29">
        <v>212</v>
      </c>
      <c r="E207" s="29">
        <v>0.23</v>
      </c>
      <c r="F207" s="29">
        <v>8.59</v>
      </c>
      <c r="G207" s="29" t="s">
        <v>94</v>
      </c>
      <c r="H207" s="29" t="s">
        <v>94</v>
      </c>
      <c r="I207" s="29" t="s">
        <v>94</v>
      </c>
      <c r="J207" s="29">
        <v>76.900000000000006</v>
      </c>
      <c r="K207" s="29">
        <v>83.6</v>
      </c>
      <c r="L207" s="29">
        <v>62</v>
      </c>
      <c r="M207" s="29">
        <v>24.8</v>
      </c>
      <c r="N207" s="29">
        <v>5.18</v>
      </c>
      <c r="O207" s="29">
        <v>0.01</v>
      </c>
      <c r="P207" s="29">
        <v>0.63</v>
      </c>
      <c r="Q207" s="29">
        <v>11.86</v>
      </c>
      <c r="R207" s="29" t="s">
        <v>104</v>
      </c>
      <c r="S207" s="29" t="s">
        <v>89</v>
      </c>
      <c r="T207" s="29" t="s">
        <v>89</v>
      </c>
      <c r="U207" s="29">
        <v>0</v>
      </c>
      <c r="V207" s="58"/>
      <c r="W207" s="61"/>
      <c r="X207" s="63"/>
      <c r="Z207" s="30" t="s">
        <v>91</v>
      </c>
      <c r="AA207" s="30" t="s">
        <v>245</v>
      </c>
    </row>
    <row r="208" spans="1:27" ht="9" customHeight="1" x14ac:dyDescent="0.2">
      <c r="A208" s="59"/>
      <c r="B208" s="60"/>
      <c r="C208" s="29">
        <v>7.6</v>
      </c>
      <c r="D208" s="29">
        <v>138.19999999999999</v>
      </c>
      <c r="E208" s="29">
        <v>0.17</v>
      </c>
      <c r="F208" s="29">
        <v>4.3</v>
      </c>
      <c r="G208" s="29" t="s">
        <v>94</v>
      </c>
      <c r="H208" s="29" t="s">
        <v>94</v>
      </c>
      <c r="I208" s="29" t="s">
        <v>94</v>
      </c>
      <c r="J208" s="29">
        <v>80.2</v>
      </c>
      <c r="K208" s="29">
        <v>80.400000000000006</v>
      </c>
      <c r="L208" s="29">
        <v>60.2</v>
      </c>
      <c r="M208" s="29">
        <v>24.08</v>
      </c>
      <c r="N208" s="29">
        <v>4.8499999999999996</v>
      </c>
      <c r="O208" s="29" t="s">
        <v>94</v>
      </c>
      <c r="P208" s="29">
        <v>1.88</v>
      </c>
      <c r="Q208" s="29">
        <v>11.86</v>
      </c>
      <c r="R208" s="29" t="s">
        <v>104</v>
      </c>
      <c r="S208" s="29" t="s">
        <v>89</v>
      </c>
      <c r="T208" s="29" t="s">
        <v>89</v>
      </c>
      <c r="U208" s="29">
        <v>0</v>
      </c>
      <c r="V208" s="58"/>
      <c r="W208" s="61"/>
      <c r="X208" s="63"/>
      <c r="Z208" s="30" t="s">
        <v>91</v>
      </c>
      <c r="AA208" s="30" t="s">
        <v>246</v>
      </c>
    </row>
    <row r="209" spans="1:27" ht="9" customHeight="1" x14ac:dyDescent="0.2">
      <c r="A209" s="59"/>
      <c r="B209" s="60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9" t="s">
        <v>89</v>
      </c>
      <c r="T209" s="29" t="s">
        <v>89</v>
      </c>
      <c r="U209" s="29">
        <v>0</v>
      </c>
      <c r="V209" s="58"/>
      <c r="W209" s="61"/>
      <c r="X209" s="63"/>
      <c r="Z209" s="30" t="s">
        <v>91</v>
      </c>
      <c r="AA209" s="30" t="s">
        <v>247</v>
      </c>
    </row>
    <row r="210" spans="1:27" ht="9" customHeight="1" x14ac:dyDescent="0.2">
      <c r="A210" s="59"/>
      <c r="B210" s="60">
        <v>12</v>
      </c>
      <c r="C210" s="29">
        <v>7.87</v>
      </c>
      <c r="D210" s="29">
        <v>175.8</v>
      </c>
      <c r="E210" s="29">
        <v>0.16</v>
      </c>
      <c r="F210" s="29">
        <v>4.9000000000000004</v>
      </c>
      <c r="G210" s="29" t="s">
        <v>94</v>
      </c>
      <c r="H210" s="29" t="s">
        <v>94</v>
      </c>
      <c r="I210" s="29" t="s">
        <v>94</v>
      </c>
      <c r="J210" s="29">
        <v>68.900000000000006</v>
      </c>
      <c r="K210" s="29">
        <v>72</v>
      </c>
      <c r="L210" s="29">
        <v>53</v>
      </c>
      <c r="M210" s="29">
        <v>21.2</v>
      </c>
      <c r="N210" s="29">
        <v>4.5599999999999996</v>
      </c>
      <c r="O210" s="29">
        <v>0.01</v>
      </c>
      <c r="P210" s="29">
        <v>0.88</v>
      </c>
      <c r="Q210" s="29">
        <v>0.43</v>
      </c>
      <c r="R210" s="29" t="s">
        <v>104</v>
      </c>
      <c r="S210" s="29" t="s">
        <v>89</v>
      </c>
      <c r="T210" s="29" t="s">
        <v>89</v>
      </c>
      <c r="U210" s="29">
        <v>0</v>
      </c>
      <c r="V210" s="58">
        <f>AVERAGE(U210:U212)</f>
        <v>0</v>
      </c>
      <c r="W210" s="61"/>
      <c r="X210" s="63"/>
      <c r="Z210" s="30" t="s">
        <v>91</v>
      </c>
      <c r="AA210" s="30" t="s">
        <v>248</v>
      </c>
    </row>
    <row r="211" spans="1:27" ht="9" customHeight="1" x14ac:dyDescent="0.2">
      <c r="A211" s="59"/>
      <c r="B211" s="60"/>
      <c r="C211" s="29">
        <v>7.63</v>
      </c>
      <c r="D211" s="29">
        <v>179.4</v>
      </c>
      <c r="E211" s="29">
        <v>0.17</v>
      </c>
      <c r="F211" s="29">
        <v>3.15</v>
      </c>
      <c r="G211" s="29" t="s">
        <v>94</v>
      </c>
      <c r="H211" s="29" t="s">
        <v>94</v>
      </c>
      <c r="I211" s="29" t="s">
        <v>94</v>
      </c>
      <c r="J211" s="29">
        <v>71.5</v>
      </c>
      <c r="K211" s="29">
        <v>74.599999999999994</v>
      </c>
      <c r="L211" s="29">
        <v>53.6</v>
      </c>
      <c r="M211" s="29">
        <v>21.44</v>
      </c>
      <c r="N211" s="29">
        <v>5.04</v>
      </c>
      <c r="O211" s="29">
        <v>0.01</v>
      </c>
      <c r="P211" s="29">
        <v>4.63</v>
      </c>
      <c r="Q211" s="29">
        <v>0.43</v>
      </c>
      <c r="R211" s="29" t="s">
        <v>104</v>
      </c>
      <c r="S211" s="29" t="s">
        <v>89</v>
      </c>
      <c r="T211" s="29" t="s">
        <v>89</v>
      </c>
      <c r="U211" s="29">
        <v>0</v>
      </c>
      <c r="V211" s="58"/>
      <c r="W211" s="61"/>
      <c r="X211" s="63"/>
      <c r="Z211" s="30" t="s">
        <v>91</v>
      </c>
      <c r="AA211" s="30" t="s">
        <v>249</v>
      </c>
    </row>
    <row r="212" spans="1:27" ht="9" customHeight="1" x14ac:dyDescent="0.2">
      <c r="A212" s="59"/>
      <c r="B212" s="60"/>
      <c r="C212" s="29">
        <v>7.84</v>
      </c>
      <c r="D212" s="29">
        <v>175.9</v>
      </c>
      <c r="E212" s="29">
        <v>0.18</v>
      </c>
      <c r="F212" s="29">
        <v>3.4</v>
      </c>
      <c r="G212" s="29" t="s">
        <v>94</v>
      </c>
      <c r="H212" s="29" t="s">
        <v>94</v>
      </c>
      <c r="I212" s="29" t="s">
        <v>94</v>
      </c>
      <c r="J212" s="29">
        <v>71.7</v>
      </c>
      <c r="K212" s="29">
        <v>71.8</v>
      </c>
      <c r="L212" s="29">
        <v>49.6</v>
      </c>
      <c r="M212" s="29">
        <v>19.84</v>
      </c>
      <c r="N212" s="29">
        <v>5.33</v>
      </c>
      <c r="O212" s="29" t="s">
        <v>94</v>
      </c>
      <c r="P212" s="29">
        <v>0.63</v>
      </c>
      <c r="Q212" s="29">
        <v>0.43</v>
      </c>
      <c r="R212" s="29" t="s">
        <v>104</v>
      </c>
      <c r="S212" s="29" t="s">
        <v>89</v>
      </c>
      <c r="T212" s="29" t="s">
        <v>89</v>
      </c>
      <c r="U212" s="29">
        <v>0</v>
      </c>
      <c r="V212" s="58"/>
      <c r="W212" s="61"/>
      <c r="X212" s="63"/>
      <c r="Z212" s="30" t="s">
        <v>91</v>
      </c>
      <c r="AA212" s="30" t="s">
        <v>250</v>
      </c>
    </row>
    <row r="213" spans="1:27" ht="9" customHeight="1" x14ac:dyDescent="0.2">
      <c r="A213" s="59" t="s">
        <v>23</v>
      </c>
      <c r="B213" s="60">
        <v>8</v>
      </c>
      <c r="C213" s="29">
        <v>8.6</v>
      </c>
      <c r="D213" s="29">
        <v>673</v>
      </c>
      <c r="E213" s="29">
        <v>1.65</v>
      </c>
      <c r="F213" s="29">
        <v>2.62</v>
      </c>
      <c r="G213" s="29">
        <v>0.64</v>
      </c>
      <c r="H213" s="29" t="s">
        <v>94</v>
      </c>
      <c r="I213" s="29" t="s">
        <v>94</v>
      </c>
      <c r="J213" s="29">
        <v>143.16999999999999</v>
      </c>
      <c r="K213" s="29">
        <v>469.09</v>
      </c>
      <c r="L213" s="29">
        <v>369.15</v>
      </c>
      <c r="M213" s="29">
        <v>147.66</v>
      </c>
      <c r="N213" s="29">
        <v>23.99</v>
      </c>
      <c r="O213" s="29" t="s">
        <v>94</v>
      </c>
      <c r="P213" s="29" t="s">
        <v>94</v>
      </c>
      <c r="Q213" s="29">
        <v>17.93</v>
      </c>
      <c r="R213" s="29" t="s">
        <v>94</v>
      </c>
      <c r="S213" s="29" t="s">
        <v>93</v>
      </c>
      <c r="T213" s="29" t="s">
        <v>93</v>
      </c>
      <c r="U213" s="29">
        <v>76.36</v>
      </c>
      <c r="V213" s="58">
        <f>AVERAGE(U213:U215)</f>
        <v>71.286666666666676</v>
      </c>
      <c r="W213" s="61">
        <f>AVERAGE(U213:U230)</f>
        <v>40.248888888888892</v>
      </c>
      <c r="X213" s="66" t="s">
        <v>89</v>
      </c>
      <c r="Z213" s="30" t="s">
        <v>91</v>
      </c>
      <c r="AA213" s="30" t="s">
        <v>251</v>
      </c>
    </row>
    <row r="214" spans="1:27" ht="9" customHeight="1" x14ac:dyDescent="0.2">
      <c r="A214" s="59"/>
      <c r="B214" s="60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9" t="s">
        <v>93</v>
      </c>
      <c r="T214" s="29" t="s">
        <v>89</v>
      </c>
      <c r="U214" s="29">
        <v>37.5</v>
      </c>
      <c r="V214" s="58"/>
      <c r="W214" s="61"/>
      <c r="X214" s="66"/>
      <c r="Z214" s="30" t="s">
        <v>91</v>
      </c>
      <c r="AA214" s="30" t="s">
        <v>252</v>
      </c>
    </row>
    <row r="215" spans="1:27" ht="9" customHeight="1" x14ac:dyDescent="0.2">
      <c r="A215" s="59"/>
      <c r="B215" s="60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9" t="s">
        <v>93</v>
      </c>
      <c r="T215" s="29" t="s">
        <v>93</v>
      </c>
      <c r="U215" s="29">
        <v>100</v>
      </c>
      <c r="V215" s="58"/>
      <c r="W215" s="61"/>
      <c r="X215" s="66"/>
      <c r="Z215" s="30" t="s">
        <v>91</v>
      </c>
      <c r="AA215" s="30" t="s">
        <v>251</v>
      </c>
    </row>
    <row r="216" spans="1:27" ht="9" customHeight="1" x14ac:dyDescent="0.2">
      <c r="A216" s="59"/>
      <c r="B216" s="60">
        <v>9</v>
      </c>
      <c r="C216" s="29">
        <v>8.1</v>
      </c>
      <c r="D216" s="29" t="s">
        <v>94</v>
      </c>
      <c r="E216" s="29">
        <v>1.66</v>
      </c>
      <c r="F216" s="29">
        <v>26.32</v>
      </c>
      <c r="G216" s="29" t="s">
        <v>94</v>
      </c>
      <c r="H216" s="29">
        <v>6.56</v>
      </c>
      <c r="I216" s="29" t="s">
        <v>94</v>
      </c>
      <c r="J216" s="29">
        <v>105.9</v>
      </c>
      <c r="K216" s="29">
        <v>116.63</v>
      </c>
      <c r="L216" s="29">
        <v>74.900000000000006</v>
      </c>
      <c r="M216" s="29">
        <v>29.96</v>
      </c>
      <c r="N216" s="29">
        <v>10.02</v>
      </c>
      <c r="O216" s="29" t="s">
        <v>94</v>
      </c>
      <c r="P216" s="29">
        <v>2.38</v>
      </c>
      <c r="Q216" s="29">
        <v>15.79</v>
      </c>
      <c r="R216" s="29" t="s">
        <v>94</v>
      </c>
      <c r="S216" s="29" t="s">
        <v>89</v>
      </c>
      <c r="T216" s="29" t="s">
        <v>89</v>
      </c>
      <c r="U216" s="29">
        <v>24.28</v>
      </c>
      <c r="V216" s="58">
        <f>AVERAGE(U216:U218)</f>
        <v>8.0933333333333337</v>
      </c>
      <c r="W216" s="61"/>
      <c r="X216" s="66"/>
      <c r="Z216" s="30" t="s">
        <v>91</v>
      </c>
      <c r="AA216" s="30" t="s">
        <v>253</v>
      </c>
    </row>
    <row r="217" spans="1:27" ht="9" customHeight="1" x14ac:dyDescent="0.2">
      <c r="A217" s="59"/>
      <c r="B217" s="60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9" t="s">
        <v>89</v>
      </c>
      <c r="T217" s="29" t="s">
        <v>89</v>
      </c>
      <c r="U217" s="29">
        <v>0</v>
      </c>
      <c r="V217" s="58"/>
      <c r="W217" s="61"/>
      <c r="X217" s="66"/>
      <c r="Z217" s="30" t="s">
        <v>91</v>
      </c>
      <c r="AA217" s="30" t="s">
        <v>251</v>
      </c>
    </row>
    <row r="218" spans="1:27" ht="9" customHeight="1" x14ac:dyDescent="0.2">
      <c r="A218" s="59"/>
      <c r="B218" s="60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9" t="s">
        <v>89</v>
      </c>
      <c r="T218" s="29" t="s">
        <v>89</v>
      </c>
      <c r="U218" s="29">
        <v>0</v>
      </c>
      <c r="V218" s="58"/>
      <c r="W218" s="61"/>
      <c r="X218" s="66"/>
      <c r="Z218" s="30" t="s">
        <v>91</v>
      </c>
      <c r="AA218" s="30" t="s">
        <v>252</v>
      </c>
    </row>
    <row r="219" spans="1:27" ht="9" customHeight="1" x14ac:dyDescent="0.2">
      <c r="A219" s="59"/>
      <c r="B219" s="60">
        <v>10</v>
      </c>
      <c r="C219" s="29">
        <v>8</v>
      </c>
      <c r="D219" s="29">
        <v>283</v>
      </c>
      <c r="E219" s="29">
        <v>6.15</v>
      </c>
      <c r="F219" s="29">
        <v>25.48</v>
      </c>
      <c r="G219" s="29" t="s">
        <v>94</v>
      </c>
      <c r="H219" s="29">
        <v>4.8499999999999996</v>
      </c>
      <c r="I219" s="29" t="s">
        <v>94</v>
      </c>
      <c r="J219" s="29">
        <v>78</v>
      </c>
      <c r="K219" s="29">
        <v>88.4</v>
      </c>
      <c r="L219" s="29">
        <v>57.6</v>
      </c>
      <c r="M219" s="29">
        <v>23.04</v>
      </c>
      <c r="N219" s="29">
        <v>7.39</v>
      </c>
      <c r="O219" s="29">
        <v>0.01</v>
      </c>
      <c r="P219" s="29" t="s">
        <v>94</v>
      </c>
      <c r="Q219" s="29">
        <v>23.29</v>
      </c>
      <c r="R219" s="29" t="s">
        <v>215</v>
      </c>
      <c r="S219" s="29" t="s">
        <v>89</v>
      </c>
      <c r="T219" s="29" t="s">
        <v>89</v>
      </c>
      <c r="U219" s="29">
        <v>24.28</v>
      </c>
      <c r="V219" s="58">
        <f>AVERAGE(U219:U221)</f>
        <v>8.0933333333333337</v>
      </c>
      <c r="W219" s="61"/>
      <c r="X219" s="66"/>
      <c r="Z219" s="30" t="s">
        <v>91</v>
      </c>
      <c r="AA219" s="30" t="s">
        <v>254</v>
      </c>
    </row>
    <row r="220" spans="1:27" ht="9" customHeight="1" x14ac:dyDescent="0.2">
      <c r="A220" s="59"/>
      <c r="B220" s="60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9" t="s">
        <v>89</v>
      </c>
      <c r="T220" s="29" t="s">
        <v>89</v>
      </c>
      <c r="U220" s="29">
        <v>0</v>
      </c>
      <c r="V220" s="58"/>
      <c r="W220" s="61"/>
      <c r="X220" s="66"/>
      <c r="Z220" s="30" t="s">
        <v>91</v>
      </c>
      <c r="AA220" s="30" t="s">
        <v>255</v>
      </c>
    </row>
    <row r="221" spans="1:27" ht="9" customHeight="1" x14ac:dyDescent="0.2">
      <c r="A221" s="59"/>
      <c r="B221" s="60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9" t="s">
        <v>89</v>
      </c>
      <c r="T221" s="29" t="s">
        <v>89</v>
      </c>
      <c r="U221" s="29">
        <v>0</v>
      </c>
      <c r="V221" s="58"/>
      <c r="W221" s="61"/>
      <c r="X221" s="66"/>
      <c r="Z221" s="30" t="s">
        <v>91</v>
      </c>
      <c r="AA221" s="30" t="s">
        <v>256</v>
      </c>
    </row>
    <row r="222" spans="1:27" ht="9" customHeight="1" x14ac:dyDescent="0.2">
      <c r="A222" s="59"/>
      <c r="B222" s="60">
        <v>11</v>
      </c>
      <c r="C222" s="29">
        <v>7.13</v>
      </c>
      <c r="D222" s="29">
        <v>228</v>
      </c>
      <c r="E222" s="29">
        <v>2.06</v>
      </c>
      <c r="F222" s="29">
        <v>9.39</v>
      </c>
      <c r="G222" s="29" t="s">
        <v>94</v>
      </c>
      <c r="H222" s="29" t="s">
        <v>94</v>
      </c>
      <c r="I222" s="29" t="s">
        <v>94</v>
      </c>
      <c r="J222" s="29">
        <v>77.2</v>
      </c>
      <c r="K222" s="29">
        <v>117</v>
      </c>
      <c r="L222" s="29">
        <v>67.2</v>
      </c>
      <c r="M222" s="29">
        <v>26.88</v>
      </c>
      <c r="N222" s="29">
        <v>11.95</v>
      </c>
      <c r="O222" s="29">
        <v>0.01</v>
      </c>
      <c r="P222" s="29">
        <v>1.38</v>
      </c>
      <c r="Q222" s="29">
        <v>16.14</v>
      </c>
      <c r="R222" s="29" t="s">
        <v>94</v>
      </c>
      <c r="S222" s="29" t="s">
        <v>89</v>
      </c>
      <c r="T222" s="29" t="s">
        <v>89</v>
      </c>
      <c r="U222" s="29">
        <v>41.62</v>
      </c>
      <c r="V222" s="58">
        <f>AVERAGE(U222:U224)</f>
        <v>38.873333333333335</v>
      </c>
      <c r="W222" s="61"/>
      <c r="X222" s="66"/>
      <c r="Z222" s="30" t="s">
        <v>91</v>
      </c>
      <c r="AA222" s="30" t="s">
        <v>257</v>
      </c>
    </row>
    <row r="223" spans="1:27" ht="9" customHeight="1" x14ac:dyDescent="0.2">
      <c r="A223" s="59"/>
      <c r="B223" s="60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9" t="s">
        <v>93</v>
      </c>
      <c r="T223" s="29" t="s">
        <v>89</v>
      </c>
      <c r="U223" s="29">
        <v>37.5</v>
      </c>
      <c r="V223" s="58"/>
      <c r="W223" s="61"/>
      <c r="X223" s="66"/>
      <c r="Z223" s="30" t="s">
        <v>91</v>
      </c>
      <c r="AA223" s="30" t="s">
        <v>254</v>
      </c>
    </row>
    <row r="224" spans="1:27" ht="9" customHeight="1" x14ac:dyDescent="0.2">
      <c r="A224" s="59"/>
      <c r="B224" s="60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9" t="s">
        <v>93</v>
      </c>
      <c r="T224" s="29" t="s">
        <v>89</v>
      </c>
      <c r="U224" s="29">
        <v>37.5</v>
      </c>
      <c r="V224" s="58"/>
      <c r="W224" s="61"/>
      <c r="X224" s="66"/>
      <c r="Z224" s="30" t="s">
        <v>91</v>
      </c>
      <c r="AA224" s="30" t="s">
        <v>258</v>
      </c>
    </row>
    <row r="225" spans="1:27" ht="9" customHeight="1" x14ac:dyDescent="0.2">
      <c r="A225" s="59"/>
      <c r="B225" s="60">
        <v>12</v>
      </c>
      <c r="C225" s="29">
        <v>8.8000000000000007</v>
      </c>
      <c r="D225" s="29">
        <v>307</v>
      </c>
      <c r="E225" s="29">
        <v>5.12</v>
      </c>
      <c r="F225" s="29">
        <v>13.19</v>
      </c>
      <c r="G225" s="29" t="s">
        <v>94</v>
      </c>
      <c r="H225" s="29" t="s">
        <v>94</v>
      </c>
      <c r="I225" s="29" t="s">
        <v>94</v>
      </c>
      <c r="J225" s="29">
        <v>108.4</v>
      </c>
      <c r="K225" s="29">
        <v>124.4</v>
      </c>
      <c r="L225" s="29">
        <v>76.400000000000006</v>
      </c>
      <c r="M225" s="29">
        <v>30.56</v>
      </c>
      <c r="N225" s="29">
        <v>11.52</v>
      </c>
      <c r="O225" s="29">
        <v>0.01</v>
      </c>
      <c r="P225" s="29">
        <v>3.38</v>
      </c>
      <c r="Q225" s="29">
        <v>6.5</v>
      </c>
      <c r="R225" s="29" t="s">
        <v>94</v>
      </c>
      <c r="S225" s="29" t="s">
        <v>93</v>
      </c>
      <c r="T225" s="29" t="s">
        <v>93</v>
      </c>
      <c r="U225" s="29">
        <v>80.92</v>
      </c>
      <c r="V225" s="58">
        <f>AVERAGE(U225:U230)</f>
        <v>57.573333333333331</v>
      </c>
      <c r="W225" s="61"/>
      <c r="X225" s="66"/>
      <c r="Z225" s="30" t="s">
        <v>91</v>
      </c>
      <c r="AA225" s="30" t="s">
        <v>259</v>
      </c>
    </row>
    <row r="226" spans="1:27" ht="9" customHeight="1" x14ac:dyDescent="0.2">
      <c r="A226" s="59"/>
      <c r="B226" s="60"/>
      <c r="C226" s="29">
        <v>7.94</v>
      </c>
      <c r="D226" s="29">
        <v>272</v>
      </c>
      <c r="E226" s="29">
        <v>13.3</v>
      </c>
      <c r="F226" s="29">
        <v>11.34</v>
      </c>
      <c r="G226" s="29" t="s">
        <v>94</v>
      </c>
      <c r="H226" s="29" t="s">
        <v>94</v>
      </c>
      <c r="I226" s="29" t="s">
        <v>94</v>
      </c>
      <c r="J226" s="29">
        <v>106.2</v>
      </c>
      <c r="K226" s="29">
        <v>106.4</v>
      </c>
      <c r="L226" s="29">
        <v>65</v>
      </c>
      <c r="M226" s="29">
        <v>26</v>
      </c>
      <c r="N226" s="29">
        <v>9.94</v>
      </c>
      <c r="O226" s="29">
        <v>0.01</v>
      </c>
      <c r="P226" s="29" t="s">
        <v>94</v>
      </c>
      <c r="Q226" s="29">
        <v>10.79</v>
      </c>
      <c r="R226" s="29" t="s">
        <v>94</v>
      </c>
      <c r="S226" s="29" t="s">
        <v>93</v>
      </c>
      <c r="T226" s="29" t="s">
        <v>89</v>
      </c>
      <c r="U226" s="29">
        <v>52.02</v>
      </c>
      <c r="V226" s="58"/>
      <c r="W226" s="61"/>
      <c r="X226" s="66"/>
      <c r="Z226" s="30" t="s">
        <v>91</v>
      </c>
      <c r="AA226" s="30" t="s">
        <v>260</v>
      </c>
    </row>
    <row r="227" spans="1:27" ht="9" customHeight="1" x14ac:dyDescent="0.2">
      <c r="A227" s="59"/>
      <c r="B227" s="60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9" t="s">
        <v>93</v>
      </c>
      <c r="T227" s="29" t="s">
        <v>89</v>
      </c>
      <c r="U227" s="29">
        <v>37.5</v>
      </c>
      <c r="V227" s="58"/>
      <c r="W227" s="61"/>
      <c r="X227" s="66"/>
      <c r="Z227" s="30" t="s">
        <v>91</v>
      </c>
      <c r="AA227" s="30" t="s">
        <v>261</v>
      </c>
    </row>
    <row r="228" spans="1:27" ht="9" customHeight="1" x14ac:dyDescent="0.2">
      <c r="A228" s="59"/>
      <c r="B228" s="60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9" t="s">
        <v>93</v>
      </c>
      <c r="T228" s="29" t="s">
        <v>89</v>
      </c>
      <c r="U228" s="29">
        <v>37.5</v>
      </c>
      <c r="V228" s="58"/>
      <c r="W228" s="61"/>
      <c r="X228" s="66"/>
      <c r="Z228" s="30" t="s">
        <v>91</v>
      </c>
      <c r="AA228" s="30" t="s">
        <v>262</v>
      </c>
    </row>
    <row r="229" spans="1:27" ht="9" customHeight="1" x14ac:dyDescent="0.2">
      <c r="A229" s="59"/>
      <c r="B229" s="60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9" t="s">
        <v>93</v>
      </c>
      <c r="T229" s="29" t="s">
        <v>93</v>
      </c>
      <c r="U229" s="29">
        <v>100</v>
      </c>
      <c r="V229" s="58"/>
      <c r="W229" s="61"/>
      <c r="X229" s="66"/>
      <c r="Z229" s="30" t="s">
        <v>91</v>
      </c>
      <c r="AA229" s="30" t="s">
        <v>263</v>
      </c>
    </row>
    <row r="230" spans="1:27" ht="9" customHeight="1" x14ac:dyDescent="0.2">
      <c r="A230" s="59"/>
      <c r="B230" s="60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9" t="s">
        <v>93</v>
      </c>
      <c r="T230" s="29" t="s">
        <v>89</v>
      </c>
      <c r="U230" s="29">
        <v>37.5</v>
      </c>
      <c r="V230" s="58"/>
      <c r="W230" s="61"/>
      <c r="X230" s="66"/>
      <c r="Z230" s="30" t="s">
        <v>91</v>
      </c>
      <c r="AA230" s="30" t="s">
        <v>264</v>
      </c>
    </row>
    <row r="231" spans="1:27" ht="9" customHeight="1" x14ac:dyDescent="0.2">
      <c r="A231" s="59" t="s">
        <v>24</v>
      </c>
      <c r="B231" s="60">
        <v>9</v>
      </c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9" t="s">
        <v>89</v>
      </c>
      <c r="T231" s="29" t="s">
        <v>89</v>
      </c>
      <c r="U231" s="29">
        <v>0</v>
      </c>
      <c r="V231" s="58">
        <f>AVERAGE(U231:U233)</f>
        <v>38.306666666666665</v>
      </c>
      <c r="W231" s="61">
        <f>AVERAGE(U231:U239)</f>
        <v>20.091111111111111</v>
      </c>
      <c r="X231" s="65" t="s">
        <v>265</v>
      </c>
      <c r="Z231" s="30" t="s">
        <v>91</v>
      </c>
      <c r="AA231" s="30" t="s">
        <v>266</v>
      </c>
    </row>
    <row r="232" spans="1:27" ht="9" customHeight="1" x14ac:dyDescent="0.2">
      <c r="A232" s="59"/>
      <c r="B232" s="60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9" t="s">
        <v>93</v>
      </c>
      <c r="T232" s="29" t="s">
        <v>89</v>
      </c>
      <c r="U232" s="29">
        <v>37.5</v>
      </c>
      <c r="V232" s="58"/>
      <c r="W232" s="61"/>
      <c r="X232" s="65"/>
      <c r="Z232" s="30" t="s">
        <v>91</v>
      </c>
      <c r="AA232" s="30" t="s">
        <v>267</v>
      </c>
    </row>
    <row r="233" spans="1:27" ht="9" customHeight="1" x14ac:dyDescent="0.2">
      <c r="A233" s="59"/>
      <c r="B233" s="60"/>
      <c r="C233" s="29">
        <v>7</v>
      </c>
      <c r="D233" s="29">
        <v>171.4</v>
      </c>
      <c r="E233" s="29">
        <v>7.4</v>
      </c>
      <c r="F233" s="29">
        <v>8.7100000000000009</v>
      </c>
      <c r="G233" s="29" t="s">
        <v>94</v>
      </c>
      <c r="H233" s="29">
        <v>0.95</v>
      </c>
      <c r="I233" s="29" t="s">
        <v>94</v>
      </c>
      <c r="J233" s="29">
        <v>48.6</v>
      </c>
      <c r="K233" s="29">
        <v>72.760000000000005</v>
      </c>
      <c r="L233" s="29">
        <v>57.78</v>
      </c>
      <c r="M233" s="29">
        <v>23.11</v>
      </c>
      <c r="N233" s="29">
        <v>3.6</v>
      </c>
      <c r="O233" s="29">
        <v>0.01</v>
      </c>
      <c r="P233" s="29" t="s">
        <v>94</v>
      </c>
      <c r="Q233" s="29">
        <v>31.86</v>
      </c>
      <c r="R233" s="29" t="s">
        <v>94</v>
      </c>
      <c r="S233" s="28"/>
      <c r="T233" s="28"/>
      <c r="U233" s="29">
        <v>77.42</v>
      </c>
      <c r="V233" s="58"/>
      <c r="W233" s="61"/>
      <c r="X233" s="65"/>
      <c r="Z233" s="30" t="s">
        <v>91</v>
      </c>
      <c r="AA233" s="30" t="s">
        <v>268</v>
      </c>
    </row>
    <row r="234" spans="1:27" ht="9" customHeight="1" x14ac:dyDescent="0.2">
      <c r="A234" s="59"/>
      <c r="B234" s="60">
        <v>10</v>
      </c>
      <c r="C234" s="29">
        <v>7.3</v>
      </c>
      <c r="D234" s="29">
        <v>220</v>
      </c>
      <c r="E234" s="29">
        <v>0.82</v>
      </c>
      <c r="F234" s="29">
        <v>0.85</v>
      </c>
      <c r="G234" s="29" t="s">
        <v>94</v>
      </c>
      <c r="H234" s="29">
        <v>3.55</v>
      </c>
      <c r="I234" s="29" t="s">
        <v>94</v>
      </c>
      <c r="J234" s="29">
        <v>54.3</v>
      </c>
      <c r="K234" s="29">
        <v>109.2</v>
      </c>
      <c r="L234" s="29">
        <v>67.599999999999994</v>
      </c>
      <c r="M234" s="29">
        <v>27.04</v>
      </c>
      <c r="N234" s="29">
        <v>9.98</v>
      </c>
      <c r="O234" s="29">
        <v>0.01</v>
      </c>
      <c r="P234" s="29">
        <v>0.88</v>
      </c>
      <c r="Q234" s="29">
        <v>19</v>
      </c>
      <c r="R234" s="29" t="s">
        <v>94</v>
      </c>
      <c r="S234" s="29" t="s">
        <v>89</v>
      </c>
      <c r="T234" s="29" t="s">
        <v>89</v>
      </c>
      <c r="U234" s="29">
        <v>24.28</v>
      </c>
      <c r="V234" s="58">
        <f>AVERAGE(U234:U236)</f>
        <v>8.0933333333333337</v>
      </c>
      <c r="W234" s="61"/>
      <c r="X234" s="65"/>
      <c r="Z234" s="30" t="s">
        <v>91</v>
      </c>
      <c r="AA234" s="30" t="s">
        <v>269</v>
      </c>
    </row>
    <row r="235" spans="1:27" ht="9" customHeight="1" x14ac:dyDescent="0.2">
      <c r="A235" s="59"/>
      <c r="B235" s="60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9" t="s">
        <v>89</v>
      </c>
      <c r="T235" s="29" t="s">
        <v>89</v>
      </c>
      <c r="U235" s="29">
        <v>0</v>
      </c>
      <c r="V235" s="58"/>
      <c r="W235" s="61"/>
      <c r="X235" s="65"/>
      <c r="Z235" s="30" t="s">
        <v>91</v>
      </c>
      <c r="AA235" s="30" t="s">
        <v>270</v>
      </c>
    </row>
    <row r="236" spans="1:27" ht="9" customHeight="1" x14ac:dyDescent="0.2">
      <c r="A236" s="59"/>
      <c r="B236" s="60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9" t="s">
        <v>89</v>
      </c>
      <c r="T236" s="29" t="s">
        <v>89</v>
      </c>
      <c r="U236" s="29">
        <v>0</v>
      </c>
      <c r="V236" s="58"/>
      <c r="W236" s="61"/>
      <c r="X236" s="65"/>
      <c r="Z236" s="30" t="s">
        <v>91</v>
      </c>
      <c r="AA236" s="30" t="s">
        <v>269</v>
      </c>
    </row>
    <row r="237" spans="1:27" ht="9" customHeight="1" x14ac:dyDescent="0.2">
      <c r="A237" s="59"/>
      <c r="B237" s="60">
        <v>11</v>
      </c>
      <c r="C237" s="29">
        <v>6.9</v>
      </c>
      <c r="D237" s="29">
        <v>116</v>
      </c>
      <c r="E237" s="29">
        <v>10</v>
      </c>
      <c r="F237" s="29">
        <v>0.7</v>
      </c>
      <c r="G237" s="29" t="s">
        <v>94</v>
      </c>
      <c r="H237" s="29" t="s">
        <v>94</v>
      </c>
      <c r="I237" s="29" t="s">
        <v>94</v>
      </c>
      <c r="J237" s="29">
        <v>11.2</v>
      </c>
      <c r="K237" s="29">
        <v>45.4</v>
      </c>
      <c r="L237" s="29">
        <v>24.2</v>
      </c>
      <c r="M237" s="29">
        <v>9.68</v>
      </c>
      <c r="N237" s="29">
        <v>5.09</v>
      </c>
      <c r="O237" s="29" t="s">
        <v>94</v>
      </c>
      <c r="P237" s="29">
        <v>0.38</v>
      </c>
      <c r="Q237" s="29">
        <v>24.36</v>
      </c>
      <c r="R237" s="29" t="s">
        <v>94</v>
      </c>
      <c r="S237" s="29" t="s">
        <v>89</v>
      </c>
      <c r="T237" s="29" t="s">
        <v>89</v>
      </c>
      <c r="U237" s="29">
        <v>41.62</v>
      </c>
      <c r="V237" s="58">
        <f>AVERAGE(U237:U239)</f>
        <v>13.873333333333333</v>
      </c>
      <c r="W237" s="61"/>
      <c r="X237" s="65"/>
      <c r="Z237" s="30" t="s">
        <v>91</v>
      </c>
      <c r="AA237" s="30" t="s">
        <v>268</v>
      </c>
    </row>
    <row r="238" spans="1:27" ht="9" customHeight="1" x14ac:dyDescent="0.2">
      <c r="A238" s="59"/>
      <c r="B238" s="60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9" t="s">
        <v>89</v>
      </c>
      <c r="T238" s="29" t="s">
        <v>89</v>
      </c>
      <c r="U238" s="29">
        <v>0</v>
      </c>
      <c r="V238" s="58"/>
      <c r="W238" s="61"/>
      <c r="X238" s="65"/>
      <c r="Z238" s="30" t="s">
        <v>91</v>
      </c>
      <c r="AA238" s="30" t="s">
        <v>271</v>
      </c>
    </row>
    <row r="239" spans="1:27" ht="9" customHeight="1" x14ac:dyDescent="0.2">
      <c r="A239" s="59"/>
      <c r="B239" s="60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9" t="s">
        <v>89</v>
      </c>
      <c r="T239" s="29" t="s">
        <v>89</v>
      </c>
      <c r="U239" s="29">
        <v>0</v>
      </c>
      <c r="V239" s="58"/>
      <c r="W239" s="61"/>
      <c r="X239" s="65"/>
      <c r="Z239" s="30" t="s">
        <v>91</v>
      </c>
      <c r="AA239" s="30" t="s">
        <v>272</v>
      </c>
    </row>
    <row r="240" spans="1:27" ht="9" customHeight="1" x14ac:dyDescent="0.2">
      <c r="A240" s="59" t="s">
        <v>25</v>
      </c>
      <c r="B240" s="60">
        <v>10</v>
      </c>
      <c r="C240" s="29">
        <v>7.5</v>
      </c>
      <c r="D240" s="29">
        <v>62.9</v>
      </c>
      <c r="E240" s="29">
        <v>0.5</v>
      </c>
      <c r="F240" s="29">
        <v>1.8</v>
      </c>
      <c r="G240" s="29" t="s">
        <v>94</v>
      </c>
      <c r="H240" s="29">
        <v>2.5</v>
      </c>
      <c r="I240" s="29" t="s">
        <v>94</v>
      </c>
      <c r="J240" s="29">
        <v>24.8</v>
      </c>
      <c r="K240" s="29">
        <v>26.8</v>
      </c>
      <c r="L240" s="29">
        <v>25</v>
      </c>
      <c r="M240" s="29">
        <v>10</v>
      </c>
      <c r="N240" s="29">
        <v>0.43</v>
      </c>
      <c r="O240" s="29" t="s">
        <v>94</v>
      </c>
      <c r="P240" s="29">
        <v>0.63</v>
      </c>
      <c r="Q240" s="29">
        <v>14.36</v>
      </c>
      <c r="R240" s="29" t="s">
        <v>273</v>
      </c>
      <c r="S240" s="29" t="s">
        <v>89</v>
      </c>
      <c r="T240" s="29" t="s">
        <v>89</v>
      </c>
      <c r="U240" s="29">
        <v>0</v>
      </c>
      <c r="V240" s="58">
        <f>AVERAGE(U240:U245)</f>
        <v>1.2116666666666667</v>
      </c>
      <c r="W240" s="61">
        <f>AVERAGE(U240:U257)</f>
        <v>13.883333333333333</v>
      </c>
      <c r="X240" s="63" t="s">
        <v>90</v>
      </c>
      <c r="Z240" s="30" t="s">
        <v>91</v>
      </c>
      <c r="AA240" s="30" t="s">
        <v>274</v>
      </c>
    </row>
    <row r="241" spans="1:27" ht="9" customHeight="1" x14ac:dyDescent="0.2">
      <c r="A241" s="59"/>
      <c r="B241" s="60"/>
      <c r="C241" s="29">
        <v>7.3</v>
      </c>
      <c r="D241" s="29">
        <v>69.2</v>
      </c>
      <c r="E241" s="29">
        <v>0.71</v>
      </c>
      <c r="F241" s="29">
        <v>2.25</v>
      </c>
      <c r="G241" s="29" t="s">
        <v>94</v>
      </c>
      <c r="H241" s="29">
        <v>6.25</v>
      </c>
      <c r="I241" s="29" t="s">
        <v>94</v>
      </c>
      <c r="J241" s="29">
        <v>24.9</v>
      </c>
      <c r="K241" s="29">
        <v>28.6</v>
      </c>
      <c r="L241" s="29">
        <v>26.6</v>
      </c>
      <c r="M241" s="29">
        <v>10.64</v>
      </c>
      <c r="N241" s="29">
        <v>0.48</v>
      </c>
      <c r="O241" s="29" t="s">
        <v>94</v>
      </c>
      <c r="P241" s="29" t="s">
        <v>94</v>
      </c>
      <c r="Q241" s="29">
        <v>15.07</v>
      </c>
      <c r="R241" s="29" t="s">
        <v>275</v>
      </c>
      <c r="S241" s="29" t="s">
        <v>89</v>
      </c>
      <c r="T241" s="29" t="s">
        <v>89</v>
      </c>
      <c r="U241" s="29">
        <v>7.27</v>
      </c>
      <c r="V241" s="58"/>
      <c r="W241" s="61"/>
      <c r="X241" s="63"/>
      <c r="Z241" s="30" t="s">
        <v>91</v>
      </c>
      <c r="AA241" s="30" t="s">
        <v>276</v>
      </c>
    </row>
    <row r="242" spans="1:27" ht="9" customHeight="1" x14ac:dyDescent="0.2">
      <c r="A242" s="59"/>
      <c r="B242" s="60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9" t="s">
        <v>89</v>
      </c>
      <c r="T242" s="29" t="s">
        <v>89</v>
      </c>
      <c r="U242" s="29">
        <v>0</v>
      </c>
      <c r="V242" s="58"/>
      <c r="W242" s="61"/>
      <c r="X242" s="63"/>
      <c r="Z242" s="30" t="s">
        <v>91</v>
      </c>
      <c r="AA242" s="30" t="s">
        <v>277</v>
      </c>
    </row>
    <row r="243" spans="1:27" ht="9" customHeight="1" x14ac:dyDescent="0.2">
      <c r="A243" s="59"/>
      <c r="B243" s="60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9" t="s">
        <v>89</v>
      </c>
      <c r="T243" s="29" t="s">
        <v>89</v>
      </c>
      <c r="U243" s="29">
        <v>0</v>
      </c>
      <c r="V243" s="58"/>
      <c r="W243" s="61"/>
      <c r="X243" s="63"/>
      <c r="Z243" s="30" t="s">
        <v>91</v>
      </c>
      <c r="AA243" s="30" t="s">
        <v>278</v>
      </c>
    </row>
    <row r="244" spans="1:27" ht="9" customHeight="1" x14ac:dyDescent="0.2">
      <c r="A244" s="59"/>
      <c r="B244" s="60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9" t="s">
        <v>89</v>
      </c>
      <c r="T244" s="29" t="s">
        <v>89</v>
      </c>
      <c r="U244" s="29">
        <v>0</v>
      </c>
      <c r="V244" s="58"/>
      <c r="W244" s="61"/>
      <c r="X244" s="63"/>
      <c r="Z244" s="30" t="s">
        <v>91</v>
      </c>
      <c r="AA244" s="30" t="s">
        <v>277</v>
      </c>
    </row>
    <row r="245" spans="1:27" ht="9" customHeight="1" x14ac:dyDescent="0.2">
      <c r="A245" s="59"/>
      <c r="B245" s="60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9" t="s">
        <v>89</v>
      </c>
      <c r="T245" s="29" t="s">
        <v>89</v>
      </c>
      <c r="U245" s="29">
        <v>0</v>
      </c>
      <c r="V245" s="58"/>
      <c r="W245" s="61"/>
      <c r="X245" s="63"/>
      <c r="Z245" s="30" t="s">
        <v>91</v>
      </c>
      <c r="AA245" s="30" t="s">
        <v>279</v>
      </c>
    </row>
    <row r="246" spans="1:27" ht="9" customHeight="1" x14ac:dyDescent="0.2">
      <c r="A246" s="59"/>
      <c r="B246" s="60">
        <v>11</v>
      </c>
      <c r="C246" s="29">
        <v>7.6</v>
      </c>
      <c r="D246" s="29">
        <v>51</v>
      </c>
      <c r="E246" s="29">
        <v>1.32</v>
      </c>
      <c r="F246" s="29">
        <v>1.6</v>
      </c>
      <c r="G246" s="29" t="s">
        <v>94</v>
      </c>
      <c r="H246" s="29" t="s">
        <v>94</v>
      </c>
      <c r="I246" s="29" t="s">
        <v>94</v>
      </c>
      <c r="J246" s="29">
        <v>21.4</v>
      </c>
      <c r="K246" s="29">
        <v>56.6</v>
      </c>
      <c r="L246" s="29">
        <v>22.6</v>
      </c>
      <c r="M246" s="29">
        <v>9.0399999999999991</v>
      </c>
      <c r="N246" s="29">
        <v>8.16</v>
      </c>
      <c r="O246" s="29" t="s">
        <v>94</v>
      </c>
      <c r="P246" s="29" t="s">
        <v>94</v>
      </c>
      <c r="Q246" s="29">
        <v>14.71</v>
      </c>
      <c r="R246" s="29" t="s">
        <v>280</v>
      </c>
      <c r="S246" s="29" t="s">
        <v>89</v>
      </c>
      <c r="T246" s="29" t="s">
        <v>89</v>
      </c>
      <c r="U246" s="29">
        <v>0</v>
      </c>
      <c r="V246" s="58">
        <f>AVERAGE(U246:U254)</f>
        <v>26.95888888888889</v>
      </c>
      <c r="W246" s="61"/>
      <c r="X246" s="63"/>
      <c r="Z246" s="30" t="s">
        <v>91</v>
      </c>
      <c r="AA246" s="30" t="s">
        <v>277</v>
      </c>
    </row>
    <row r="247" spans="1:27" ht="9" customHeight="1" x14ac:dyDescent="0.2">
      <c r="A247" s="59"/>
      <c r="B247" s="60"/>
      <c r="C247" s="29">
        <v>6.1</v>
      </c>
      <c r="D247" s="29">
        <v>42.6</v>
      </c>
      <c r="E247" s="29">
        <v>4.4400000000000004</v>
      </c>
      <c r="F247" s="29">
        <v>2.75</v>
      </c>
      <c r="G247" s="29" t="s">
        <v>94</v>
      </c>
      <c r="H247" s="29" t="s">
        <v>94</v>
      </c>
      <c r="I247" s="29" t="s">
        <v>94</v>
      </c>
      <c r="J247" s="29">
        <v>15.1</v>
      </c>
      <c r="K247" s="29">
        <v>18</v>
      </c>
      <c r="L247" s="29">
        <v>13.2</v>
      </c>
      <c r="M247" s="29">
        <v>5.28</v>
      </c>
      <c r="N247" s="29">
        <v>1.1499999999999999</v>
      </c>
      <c r="O247" s="29" t="s">
        <v>94</v>
      </c>
      <c r="P247" s="29">
        <v>0.88</v>
      </c>
      <c r="Q247" s="29">
        <v>20.79</v>
      </c>
      <c r="R247" s="29" t="s">
        <v>281</v>
      </c>
      <c r="S247" s="29" t="s">
        <v>93</v>
      </c>
      <c r="T247" s="29" t="s">
        <v>89</v>
      </c>
      <c r="U247" s="29">
        <v>43.35</v>
      </c>
      <c r="V247" s="58"/>
      <c r="W247" s="61"/>
      <c r="X247" s="63"/>
      <c r="Z247" s="30" t="s">
        <v>91</v>
      </c>
      <c r="AA247" s="30" t="s">
        <v>278</v>
      </c>
    </row>
    <row r="248" spans="1:27" ht="9" customHeight="1" x14ac:dyDescent="0.2">
      <c r="A248" s="59"/>
      <c r="B248" s="60"/>
      <c r="C248" s="29">
        <v>7.15</v>
      </c>
      <c r="D248" s="29">
        <v>42.7</v>
      </c>
      <c r="E248" s="29">
        <v>2.5499999999999998</v>
      </c>
      <c r="F248" s="29">
        <v>3.5</v>
      </c>
      <c r="G248" s="29" t="s">
        <v>94</v>
      </c>
      <c r="H248" s="29" t="s">
        <v>94</v>
      </c>
      <c r="I248" s="29" t="s">
        <v>94</v>
      </c>
      <c r="J248" s="29">
        <v>17.600000000000001</v>
      </c>
      <c r="K248" s="29">
        <v>23.2</v>
      </c>
      <c r="L248" s="29">
        <v>16.600000000000001</v>
      </c>
      <c r="M248" s="29">
        <v>6.64</v>
      </c>
      <c r="N248" s="29">
        <v>1.58</v>
      </c>
      <c r="O248" s="29">
        <v>0.01</v>
      </c>
      <c r="P248" s="29" t="s">
        <v>94</v>
      </c>
      <c r="Q248" s="29">
        <v>15.07</v>
      </c>
      <c r="R248" s="29" t="s">
        <v>162</v>
      </c>
      <c r="S248" s="29" t="s">
        <v>89</v>
      </c>
      <c r="T248" s="29" t="s">
        <v>89</v>
      </c>
      <c r="U248" s="29">
        <v>24.28</v>
      </c>
      <c r="V248" s="58"/>
      <c r="W248" s="61"/>
      <c r="X248" s="63"/>
      <c r="Z248" s="30" t="s">
        <v>91</v>
      </c>
      <c r="AA248" s="30" t="s">
        <v>282</v>
      </c>
    </row>
    <row r="249" spans="1:27" ht="9" customHeight="1" x14ac:dyDescent="0.2">
      <c r="A249" s="59"/>
      <c r="B249" s="60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9" t="s">
        <v>93</v>
      </c>
      <c r="T249" s="29" t="s">
        <v>89</v>
      </c>
      <c r="U249" s="29">
        <v>37.5</v>
      </c>
      <c r="V249" s="58"/>
      <c r="W249" s="61"/>
      <c r="X249" s="63"/>
      <c r="Z249" s="30" t="s">
        <v>91</v>
      </c>
      <c r="AA249" s="30" t="s">
        <v>283</v>
      </c>
    </row>
    <row r="250" spans="1:27" ht="9" customHeight="1" x14ac:dyDescent="0.2">
      <c r="A250" s="59"/>
      <c r="B250" s="60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9" t="s">
        <v>89</v>
      </c>
      <c r="T250" s="29" t="s">
        <v>89</v>
      </c>
      <c r="U250" s="29">
        <v>0</v>
      </c>
      <c r="V250" s="58"/>
      <c r="W250" s="61"/>
      <c r="X250" s="63"/>
      <c r="Z250" s="30" t="s">
        <v>91</v>
      </c>
      <c r="AA250" s="30" t="s">
        <v>278</v>
      </c>
    </row>
    <row r="251" spans="1:27" ht="9" customHeight="1" x14ac:dyDescent="0.2">
      <c r="A251" s="59"/>
      <c r="B251" s="60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9" t="s">
        <v>89</v>
      </c>
      <c r="T251" s="29" t="s">
        <v>89</v>
      </c>
      <c r="U251" s="29">
        <v>0</v>
      </c>
      <c r="V251" s="58"/>
      <c r="W251" s="61"/>
      <c r="X251" s="63"/>
      <c r="Z251" s="30" t="s">
        <v>91</v>
      </c>
      <c r="AA251" s="30" t="s">
        <v>284</v>
      </c>
    </row>
    <row r="252" spans="1:27" ht="9" customHeight="1" x14ac:dyDescent="0.2">
      <c r="A252" s="59"/>
      <c r="B252" s="60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9" t="s">
        <v>93</v>
      </c>
      <c r="T252" s="29" t="s">
        <v>89</v>
      </c>
      <c r="U252" s="29">
        <v>37.5</v>
      </c>
      <c r="V252" s="58"/>
      <c r="W252" s="61"/>
      <c r="X252" s="63"/>
      <c r="Z252" s="30" t="s">
        <v>91</v>
      </c>
      <c r="AA252" s="30" t="s">
        <v>277</v>
      </c>
    </row>
    <row r="253" spans="1:27" ht="9" customHeight="1" x14ac:dyDescent="0.2">
      <c r="A253" s="59"/>
      <c r="B253" s="60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9" t="s">
        <v>93</v>
      </c>
      <c r="T253" s="29" t="s">
        <v>93</v>
      </c>
      <c r="U253" s="29">
        <v>100</v>
      </c>
      <c r="V253" s="58"/>
      <c r="W253" s="61"/>
      <c r="X253" s="63"/>
      <c r="Z253" s="30" t="s">
        <v>91</v>
      </c>
      <c r="AA253" s="30" t="s">
        <v>285</v>
      </c>
    </row>
    <row r="254" spans="1:27" ht="9" customHeight="1" x14ac:dyDescent="0.2">
      <c r="A254" s="59"/>
      <c r="B254" s="60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9" t="s">
        <v>89</v>
      </c>
      <c r="T254" s="29" t="s">
        <v>89</v>
      </c>
      <c r="U254" s="29">
        <v>0</v>
      </c>
      <c r="V254" s="58"/>
      <c r="W254" s="61"/>
      <c r="X254" s="63"/>
      <c r="Z254" s="30" t="s">
        <v>91</v>
      </c>
      <c r="AA254" s="30" t="s">
        <v>278</v>
      </c>
    </row>
    <row r="255" spans="1:27" ht="9" customHeight="1" x14ac:dyDescent="0.2">
      <c r="A255" s="59"/>
      <c r="B255" s="60">
        <v>12</v>
      </c>
      <c r="C255" s="29">
        <v>7.75</v>
      </c>
      <c r="D255" s="29">
        <v>71.3</v>
      </c>
      <c r="E255" s="29">
        <v>0.68</v>
      </c>
      <c r="F255" s="29">
        <v>4.75</v>
      </c>
      <c r="G255" s="29" t="s">
        <v>94</v>
      </c>
      <c r="H255" s="29" t="s">
        <v>94</v>
      </c>
      <c r="I255" s="29" t="s">
        <v>94</v>
      </c>
      <c r="J255" s="29">
        <v>28.5</v>
      </c>
      <c r="K255" s="29">
        <v>32</v>
      </c>
      <c r="L255" s="29">
        <v>24.2</v>
      </c>
      <c r="M255" s="29">
        <v>9.68</v>
      </c>
      <c r="N255" s="29">
        <v>1.87</v>
      </c>
      <c r="O255" s="29">
        <v>0.01</v>
      </c>
      <c r="P255" s="29">
        <v>1.88</v>
      </c>
      <c r="Q255" s="29">
        <v>2.21</v>
      </c>
      <c r="R255" s="29" t="s">
        <v>128</v>
      </c>
      <c r="S255" s="29" t="s">
        <v>89</v>
      </c>
      <c r="T255" s="29" t="s">
        <v>89</v>
      </c>
      <c r="U255" s="29">
        <v>0</v>
      </c>
      <c r="V255" s="58">
        <f>AVERAGE(U255:U257)</f>
        <v>0</v>
      </c>
      <c r="W255" s="61"/>
      <c r="X255" s="63"/>
      <c r="Z255" s="30" t="s">
        <v>91</v>
      </c>
      <c r="AA255" s="30" t="s">
        <v>284</v>
      </c>
    </row>
    <row r="256" spans="1:27" ht="9" customHeight="1" x14ac:dyDescent="0.2">
      <c r="A256" s="59"/>
      <c r="B256" s="60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9" t="s">
        <v>89</v>
      </c>
      <c r="T256" s="29" t="s">
        <v>89</v>
      </c>
      <c r="U256" s="29">
        <v>0</v>
      </c>
      <c r="V256" s="58"/>
      <c r="W256" s="61"/>
      <c r="X256" s="63"/>
      <c r="Z256" s="30" t="s">
        <v>91</v>
      </c>
      <c r="AA256" s="30" t="s">
        <v>285</v>
      </c>
    </row>
    <row r="257" spans="1:27" ht="9" customHeight="1" x14ac:dyDescent="0.2">
      <c r="A257" s="59"/>
      <c r="B257" s="60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9" t="s">
        <v>89</v>
      </c>
      <c r="T257" s="29" t="s">
        <v>89</v>
      </c>
      <c r="U257" s="29">
        <v>0</v>
      </c>
      <c r="V257" s="58"/>
      <c r="W257" s="61"/>
      <c r="X257" s="63"/>
      <c r="Z257" s="30" t="s">
        <v>91</v>
      </c>
      <c r="AA257" s="30" t="s">
        <v>286</v>
      </c>
    </row>
    <row r="258" spans="1:27" ht="9" customHeight="1" x14ac:dyDescent="0.2">
      <c r="A258" s="59" t="s">
        <v>26</v>
      </c>
      <c r="B258" s="60">
        <v>9</v>
      </c>
      <c r="C258" s="29">
        <v>7.5</v>
      </c>
      <c r="D258" s="29">
        <v>19.5</v>
      </c>
      <c r="E258" s="29">
        <v>1.33</v>
      </c>
      <c r="F258" s="29">
        <v>4.6100000000000003</v>
      </c>
      <c r="G258" s="29" t="s">
        <v>94</v>
      </c>
      <c r="H258" s="29">
        <v>4.28</v>
      </c>
      <c r="I258" s="29" t="s">
        <v>94</v>
      </c>
      <c r="J258" s="29">
        <v>10.82</v>
      </c>
      <c r="K258" s="29">
        <v>11.13</v>
      </c>
      <c r="L258" s="29">
        <v>8.35</v>
      </c>
      <c r="M258" s="29">
        <v>3.34</v>
      </c>
      <c r="N258" s="29">
        <v>0.67</v>
      </c>
      <c r="O258" s="29">
        <v>0.01</v>
      </c>
      <c r="P258" s="29" t="s">
        <v>94</v>
      </c>
      <c r="Q258" s="29">
        <v>14.71</v>
      </c>
      <c r="R258" s="29" t="s">
        <v>134</v>
      </c>
      <c r="S258" s="29" t="s">
        <v>89</v>
      </c>
      <c r="T258" s="29" t="s">
        <v>89</v>
      </c>
      <c r="U258" s="29">
        <v>0</v>
      </c>
      <c r="V258" s="58">
        <f>AVERAGE(U258:U260)</f>
        <v>0</v>
      </c>
      <c r="W258" s="61">
        <f>AVERAGE(U258:U272)</f>
        <v>5.2746666666666666</v>
      </c>
      <c r="X258" s="63" t="s">
        <v>90</v>
      </c>
      <c r="Z258" s="30" t="s">
        <v>91</v>
      </c>
      <c r="AA258" s="30" t="s">
        <v>287</v>
      </c>
    </row>
    <row r="259" spans="1:27" ht="9" customHeight="1" x14ac:dyDescent="0.2">
      <c r="A259" s="59"/>
      <c r="B259" s="60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9" t="s">
        <v>89</v>
      </c>
      <c r="T259" s="29" t="s">
        <v>89</v>
      </c>
      <c r="U259" s="29">
        <v>0</v>
      </c>
      <c r="V259" s="58"/>
      <c r="W259" s="61"/>
      <c r="X259" s="63"/>
      <c r="Z259" s="30" t="s">
        <v>91</v>
      </c>
      <c r="AA259" s="30" t="s">
        <v>287</v>
      </c>
    </row>
    <row r="260" spans="1:27" ht="9" customHeight="1" x14ac:dyDescent="0.2">
      <c r="A260" s="59"/>
      <c r="B260" s="60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9" t="s">
        <v>89</v>
      </c>
      <c r="T260" s="29" t="s">
        <v>89</v>
      </c>
      <c r="U260" s="29">
        <v>0</v>
      </c>
      <c r="V260" s="58"/>
      <c r="W260" s="61"/>
      <c r="X260" s="63"/>
      <c r="Z260" s="30" t="s">
        <v>91</v>
      </c>
      <c r="AA260" s="30" t="s">
        <v>287</v>
      </c>
    </row>
    <row r="261" spans="1:27" ht="9" customHeight="1" x14ac:dyDescent="0.2">
      <c r="A261" s="59"/>
      <c r="B261" s="60">
        <v>10</v>
      </c>
      <c r="C261" s="29">
        <v>6.91</v>
      </c>
      <c r="D261" s="29">
        <v>32</v>
      </c>
      <c r="E261" s="29">
        <v>1.21</v>
      </c>
      <c r="F261" s="29">
        <v>2.2999999999999998</v>
      </c>
      <c r="G261" s="29" t="s">
        <v>94</v>
      </c>
      <c r="H261" s="29">
        <v>2.7</v>
      </c>
      <c r="I261" s="29" t="s">
        <v>94</v>
      </c>
      <c r="J261" s="29">
        <v>12.1</v>
      </c>
      <c r="K261" s="29">
        <v>9.8000000000000007</v>
      </c>
      <c r="L261" s="29">
        <v>8.1999999999999993</v>
      </c>
      <c r="M261" s="29">
        <v>3.28</v>
      </c>
      <c r="N261" s="29">
        <v>0.38</v>
      </c>
      <c r="O261" s="29" t="s">
        <v>94</v>
      </c>
      <c r="P261" s="29" t="s">
        <v>94</v>
      </c>
      <c r="Q261" s="29">
        <v>14.71</v>
      </c>
      <c r="R261" s="29" t="s">
        <v>208</v>
      </c>
      <c r="S261" s="29" t="s">
        <v>93</v>
      </c>
      <c r="T261" s="29" t="s">
        <v>89</v>
      </c>
      <c r="U261" s="29">
        <v>17.34</v>
      </c>
      <c r="V261" s="58">
        <f>AVERAGE(U261:U266)</f>
        <v>9.14</v>
      </c>
      <c r="W261" s="61"/>
      <c r="X261" s="63"/>
      <c r="Z261" s="30" t="s">
        <v>91</v>
      </c>
      <c r="AA261" s="30" t="s">
        <v>288</v>
      </c>
    </row>
    <row r="262" spans="1:27" ht="9" customHeight="1" x14ac:dyDescent="0.2">
      <c r="A262" s="59"/>
      <c r="B262" s="60"/>
      <c r="C262" s="29">
        <v>7.5</v>
      </c>
      <c r="D262" s="29">
        <v>231</v>
      </c>
      <c r="E262" s="29">
        <v>0.88</v>
      </c>
      <c r="F262" s="29">
        <v>2.9</v>
      </c>
      <c r="G262" s="29" t="s">
        <v>94</v>
      </c>
      <c r="H262" s="29">
        <v>3.95</v>
      </c>
      <c r="I262" s="29" t="s">
        <v>94</v>
      </c>
      <c r="J262" s="29">
        <v>8</v>
      </c>
      <c r="K262" s="29">
        <v>11.4</v>
      </c>
      <c r="L262" s="29">
        <v>7.8</v>
      </c>
      <c r="M262" s="29">
        <v>3.12</v>
      </c>
      <c r="N262" s="29">
        <v>0.86</v>
      </c>
      <c r="O262" s="29">
        <v>0.01</v>
      </c>
      <c r="P262" s="29" t="s">
        <v>94</v>
      </c>
      <c r="Q262" s="29">
        <v>14.71</v>
      </c>
      <c r="R262" s="29" t="s">
        <v>289</v>
      </c>
      <c r="S262" s="29" t="s">
        <v>89</v>
      </c>
      <c r="T262" s="29" t="s">
        <v>89</v>
      </c>
      <c r="U262" s="29">
        <v>0</v>
      </c>
      <c r="V262" s="58"/>
      <c r="W262" s="61"/>
      <c r="X262" s="63"/>
      <c r="Z262" s="30" t="s">
        <v>91</v>
      </c>
      <c r="AA262" s="30" t="s">
        <v>287</v>
      </c>
    </row>
    <row r="263" spans="1:27" ht="9" customHeight="1" x14ac:dyDescent="0.2">
      <c r="A263" s="59"/>
      <c r="B263" s="60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9" t="s">
        <v>93</v>
      </c>
      <c r="T263" s="29" t="s">
        <v>89</v>
      </c>
      <c r="U263" s="29">
        <v>37.5</v>
      </c>
      <c r="V263" s="58"/>
      <c r="W263" s="61"/>
      <c r="X263" s="63"/>
      <c r="Z263" s="30" t="s">
        <v>91</v>
      </c>
      <c r="AA263" s="30" t="s">
        <v>290</v>
      </c>
    </row>
    <row r="264" spans="1:27" ht="9" customHeight="1" x14ac:dyDescent="0.2">
      <c r="A264" s="59"/>
      <c r="B264" s="60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9" t="s">
        <v>89</v>
      </c>
      <c r="T264" s="29" t="s">
        <v>89</v>
      </c>
      <c r="U264" s="29">
        <v>0</v>
      </c>
      <c r="V264" s="58"/>
      <c r="W264" s="61"/>
      <c r="X264" s="63"/>
      <c r="Z264" s="30" t="s">
        <v>91</v>
      </c>
      <c r="AA264" s="30" t="s">
        <v>291</v>
      </c>
    </row>
    <row r="265" spans="1:27" ht="9" customHeight="1" x14ac:dyDescent="0.2">
      <c r="A265" s="59"/>
      <c r="B265" s="60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9" t="s">
        <v>89</v>
      </c>
      <c r="T265" s="29" t="s">
        <v>89</v>
      </c>
      <c r="U265" s="29">
        <v>0</v>
      </c>
      <c r="V265" s="58"/>
      <c r="W265" s="61"/>
      <c r="X265" s="63"/>
      <c r="Z265" s="30" t="s">
        <v>91</v>
      </c>
      <c r="AA265" s="30" t="s">
        <v>290</v>
      </c>
    </row>
    <row r="266" spans="1:27" ht="9" customHeight="1" x14ac:dyDescent="0.2">
      <c r="A266" s="59"/>
      <c r="B266" s="60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9" t="s">
        <v>89</v>
      </c>
      <c r="T266" s="29" t="s">
        <v>89</v>
      </c>
      <c r="U266" s="29">
        <v>0</v>
      </c>
      <c r="V266" s="58"/>
      <c r="W266" s="61"/>
      <c r="X266" s="63"/>
      <c r="Z266" s="30" t="s">
        <v>91</v>
      </c>
      <c r="AA266" s="30" t="s">
        <v>291</v>
      </c>
    </row>
    <row r="267" spans="1:27" ht="9" customHeight="1" x14ac:dyDescent="0.2">
      <c r="A267" s="59"/>
      <c r="B267" s="60">
        <v>11</v>
      </c>
      <c r="C267" s="29">
        <v>7.12</v>
      </c>
      <c r="D267" s="29">
        <v>27.8</v>
      </c>
      <c r="E267" s="29">
        <v>1.1000000000000001</v>
      </c>
      <c r="F267" s="29">
        <v>3.65</v>
      </c>
      <c r="G267" s="29" t="s">
        <v>94</v>
      </c>
      <c r="H267" s="29" t="s">
        <v>94</v>
      </c>
      <c r="I267" s="29" t="s">
        <v>94</v>
      </c>
      <c r="J267" s="29">
        <v>12.4</v>
      </c>
      <c r="K267" s="29">
        <v>48.6</v>
      </c>
      <c r="L267" s="29">
        <v>28.6</v>
      </c>
      <c r="M267" s="29">
        <v>11.44</v>
      </c>
      <c r="N267" s="29">
        <v>4.8</v>
      </c>
      <c r="O267" s="29">
        <v>0.01</v>
      </c>
      <c r="P267" s="29">
        <v>0.88</v>
      </c>
      <c r="Q267" s="29">
        <v>15.79</v>
      </c>
      <c r="R267" s="29" t="s">
        <v>120</v>
      </c>
      <c r="S267" s="29" t="s">
        <v>89</v>
      </c>
      <c r="T267" s="29" t="s">
        <v>89</v>
      </c>
      <c r="U267" s="29">
        <v>6.94</v>
      </c>
      <c r="V267" s="58">
        <f>AVERAGE(U267:U269)</f>
        <v>2.3133333333333335</v>
      </c>
      <c r="W267" s="61"/>
      <c r="X267" s="63"/>
      <c r="Z267" s="30" t="s">
        <v>91</v>
      </c>
      <c r="AA267" s="30" t="s">
        <v>290</v>
      </c>
    </row>
    <row r="268" spans="1:27" ht="9" customHeight="1" x14ac:dyDescent="0.2">
      <c r="A268" s="59"/>
      <c r="B268" s="60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9" t="s">
        <v>89</v>
      </c>
      <c r="T268" s="29" t="s">
        <v>89</v>
      </c>
      <c r="U268" s="29">
        <v>0</v>
      </c>
      <c r="V268" s="58"/>
      <c r="W268" s="61"/>
      <c r="X268" s="63"/>
      <c r="Z268" s="30" t="s">
        <v>91</v>
      </c>
      <c r="AA268" s="30" t="s">
        <v>291</v>
      </c>
    </row>
    <row r="269" spans="1:27" ht="9" customHeight="1" x14ac:dyDescent="0.2">
      <c r="A269" s="59"/>
      <c r="B269" s="60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9" t="s">
        <v>89</v>
      </c>
      <c r="T269" s="29" t="s">
        <v>89</v>
      </c>
      <c r="U269" s="29">
        <v>0</v>
      </c>
      <c r="V269" s="58"/>
      <c r="W269" s="61"/>
      <c r="X269" s="63"/>
      <c r="Z269" s="30" t="s">
        <v>91</v>
      </c>
      <c r="AA269" s="30" t="s">
        <v>292</v>
      </c>
    </row>
    <row r="270" spans="1:27" ht="9" customHeight="1" x14ac:dyDescent="0.2">
      <c r="A270" s="59"/>
      <c r="B270" s="60">
        <v>12</v>
      </c>
      <c r="C270" s="29">
        <v>7.59</v>
      </c>
      <c r="D270" s="29">
        <v>19.399999999999999</v>
      </c>
      <c r="E270" s="29">
        <v>1.33</v>
      </c>
      <c r="F270" s="29">
        <v>1.4</v>
      </c>
      <c r="G270" s="29" t="s">
        <v>94</v>
      </c>
      <c r="H270" s="29" t="s">
        <v>94</v>
      </c>
      <c r="I270" s="29" t="s">
        <v>94</v>
      </c>
      <c r="J270" s="29">
        <v>10.199999999999999</v>
      </c>
      <c r="K270" s="29">
        <v>19.8</v>
      </c>
      <c r="L270" s="29">
        <v>5.2</v>
      </c>
      <c r="M270" s="29">
        <v>2.08</v>
      </c>
      <c r="N270" s="29">
        <v>3.5</v>
      </c>
      <c r="O270" s="29" t="s">
        <v>94</v>
      </c>
      <c r="P270" s="29" t="s">
        <v>94</v>
      </c>
      <c r="Q270" s="29">
        <v>5.07</v>
      </c>
      <c r="R270" s="29" t="s">
        <v>281</v>
      </c>
      <c r="S270" s="29" t="s">
        <v>93</v>
      </c>
      <c r="T270" s="29" t="s">
        <v>89</v>
      </c>
      <c r="U270" s="29">
        <v>17.34</v>
      </c>
      <c r="V270" s="58">
        <f>AVERAGE(U270:U272)</f>
        <v>5.78</v>
      </c>
      <c r="W270" s="61"/>
      <c r="X270" s="63"/>
      <c r="Z270" s="30" t="s">
        <v>91</v>
      </c>
      <c r="AA270" s="30" t="s">
        <v>293</v>
      </c>
    </row>
    <row r="271" spans="1:27" ht="9" customHeight="1" x14ac:dyDescent="0.2">
      <c r="A271" s="59"/>
      <c r="B271" s="60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9" t="s">
        <v>89</v>
      </c>
      <c r="T271" s="29" t="s">
        <v>89</v>
      </c>
      <c r="U271" s="29">
        <v>0</v>
      </c>
      <c r="V271" s="58"/>
      <c r="W271" s="61"/>
      <c r="X271" s="63"/>
      <c r="Z271" s="30" t="s">
        <v>91</v>
      </c>
      <c r="AA271" s="30" t="s">
        <v>290</v>
      </c>
    </row>
    <row r="272" spans="1:27" ht="9" customHeight="1" x14ac:dyDescent="0.2">
      <c r="A272" s="59"/>
      <c r="B272" s="60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9" t="s">
        <v>89</v>
      </c>
      <c r="T272" s="29" t="s">
        <v>89</v>
      </c>
      <c r="U272" s="29">
        <v>0</v>
      </c>
      <c r="V272" s="58"/>
      <c r="W272" s="61"/>
      <c r="X272" s="63"/>
      <c r="Z272" s="30" t="s">
        <v>91</v>
      </c>
      <c r="AA272" s="30" t="s">
        <v>291</v>
      </c>
    </row>
    <row r="273" spans="1:27" ht="9" customHeight="1" x14ac:dyDescent="0.2">
      <c r="A273" s="59" t="s">
        <v>27</v>
      </c>
      <c r="B273" s="32">
        <v>6</v>
      </c>
      <c r="C273" s="29">
        <v>7.77</v>
      </c>
      <c r="D273" s="29">
        <v>262</v>
      </c>
      <c r="E273" s="29">
        <v>0.12</v>
      </c>
      <c r="F273" s="29">
        <v>0.98</v>
      </c>
      <c r="G273" s="29" t="s">
        <v>94</v>
      </c>
      <c r="H273" s="29">
        <v>4.5599999999999996</v>
      </c>
      <c r="I273" s="29" t="s">
        <v>94</v>
      </c>
      <c r="J273" s="29">
        <v>114.4</v>
      </c>
      <c r="K273" s="29">
        <v>115.56</v>
      </c>
      <c r="L273" s="29">
        <v>77.47</v>
      </c>
      <c r="M273" s="29">
        <v>30.99</v>
      </c>
      <c r="N273" s="29">
        <v>9.14</v>
      </c>
      <c r="O273" s="29" t="s">
        <v>94</v>
      </c>
      <c r="P273" s="29" t="s">
        <v>94</v>
      </c>
      <c r="Q273" s="29">
        <v>12.93</v>
      </c>
      <c r="R273" s="29" t="s">
        <v>294</v>
      </c>
      <c r="S273" s="29" t="s">
        <v>89</v>
      </c>
      <c r="T273" s="29" t="s">
        <v>89</v>
      </c>
      <c r="U273" s="29">
        <v>0</v>
      </c>
      <c r="V273" s="29">
        <f>U273</f>
        <v>0</v>
      </c>
      <c r="W273" s="61">
        <f>AVERAGE(U273:U314)</f>
        <v>1.3121428571428571</v>
      </c>
      <c r="X273" s="64" t="s">
        <v>155</v>
      </c>
      <c r="Z273" s="30" t="s">
        <v>91</v>
      </c>
      <c r="AA273" s="30" t="s">
        <v>295</v>
      </c>
    </row>
    <row r="274" spans="1:27" ht="9" customHeight="1" x14ac:dyDescent="0.2">
      <c r="A274" s="59"/>
      <c r="B274" s="60">
        <v>9</v>
      </c>
      <c r="C274" s="29">
        <v>7.2</v>
      </c>
      <c r="D274" s="29">
        <v>284</v>
      </c>
      <c r="E274" s="29">
        <v>0.1</v>
      </c>
      <c r="F274" s="29">
        <v>17.09</v>
      </c>
      <c r="G274" s="29" t="s">
        <v>94</v>
      </c>
      <c r="H274" s="29">
        <v>4.09</v>
      </c>
      <c r="I274" s="29" t="s">
        <v>94</v>
      </c>
      <c r="J274" s="29">
        <v>109.74</v>
      </c>
      <c r="K274" s="29">
        <v>127.97</v>
      </c>
      <c r="L274" s="29">
        <v>77.900000000000006</v>
      </c>
      <c r="M274" s="29">
        <v>31.16</v>
      </c>
      <c r="N274" s="29">
        <v>12.02</v>
      </c>
      <c r="O274" s="29">
        <v>0.01</v>
      </c>
      <c r="P274" s="29" t="s">
        <v>94</v>
      </c>
      <c r="Q274" s="29">
        <v>12.57</v>
      </c>
      <c r="R274" s="29" t="s">
        <v>296</v>
      </c>
      <c r="S274" s="29" t="s">
        <v>89</v>
      </c>
      <c r="T274" s="29" t="s">
        <v>89</v>
      </c>
      <c r="U274" s="29">
        <v>0</v>
      </c>
      <c r="V274" s="58">
        <f>AVERAGE(U274:U278)</f>
        <v>3.7</v>
      </c>
      <c r="W274" s="61"/>
      <c r="X274" s="64"/>
      <c r="Z274" s="30" t="s">
        <v>91</v>
      </c>
      <c r="AA274" s="30" t="s">
        <v>297</v>
      </c>
    </row>
    <row r="275" spans="1:27" ht="9" customHeight="1" x14ac:dyDescent="0.2">
      <c r="A275" s="59"/>
      <c r="B275" s="60"/>
      <c r="C275" s="29">
        <v>7.2</v>
      </c>
      <c r="D275" s="29">
        <v>285</v>
      </c>
      <c r="E275" s="29">
        <v>0.15</v>
      </c>
      <c r="F275" s="29">
        <v>20.29</v>
      </c>
      <c r="G275" s="29" t="s">
        <v>94</v>
      </c>
      <c r="H275" s="29">
        <v>4.51</v>
      </c>
      <c r="I275" s="29" t="s">
        <v>94</v>
      </c>
      <c r="J275" s="29">
        <v>222.49</v>
      </c>
      <c r="K275" s="29">
        <v>131.82</v>
      </c>
      <c r="L275" s="29">
        <v>78.540000000000006</v>
      </c>
      <c r="M275" s="29">
        <v>31.42</v>
      </c>
      <c r="N275" s="29">
        <v>12.79</v>
      </c>
      <c r="O275" s="29">
        <v>0.01</v>
      </c>
      <c r="P275" s="29">
        <v>0.13</v>
      </c>
      <c r="Q275" s="29">
        <v>12.21</v>
      </c>
      <c r="R275" s="29" t="s">
        <v>298</v>
      </c>
      <c r="S275" s="29" t="s">
        <v>89</v>
      </c>
      <c r="T275" s="29" t="s">
        <v>89</v>
      </c>
      <c r="U275" s="29">
        <v>1.1599999999999999</v>
      </c>
      <c r="V275" s="58"/>
      <c r="W275" s="61"/>
      <c r="X275" s="64"/>
      <c r="Z275" s="30" t="s">
        <v>91</v>
      </c>
      <c r="AA275" s="30" t="s">
        <v>299</v>
      </c>
    </row>
    <row r="276" spans="1:27" ht="9" customHeight="1" x14ac:dyDescent="0.2">
      <c r="A276" s="59"/>
      <c r="B276" s="60"/>
      <c r="C276" s="29">
        <v>7.3</v>
      </c>
      <c r="D276" s="29">
        <v>2.9</v>
      </c>
      <c r="E276" s="29">
        <v>0.32</v>
      </c>
      <c r="F276" s="29">
        <v>19.66</v>
      </c>
      <c r="G276" s="29" t="s">
        <v>94</v>
      </c>
      <c r="H276" s="29">
        <v>4.9800000000000004</v>
      </c>
      <c r="I276" s="29" t="s">
        <v>94</v>
      </c>
      <c r="J276" s="29">
        <v>110.56</v>
      </c>
      <c r="K276" s="29">
        <v>148.09</v>
      </c>
      <c r="L276" s="29">
        <v>92.23</v>
      </c>
      <c r="M276" s="29">
        <v>36.89</v>
      </c>
      <c r="N276" s="29">
        <v>13.41</v>
      </c>
      <c r="O276" s="29">
        <v>0.01</v>
      </c>
      <c r="P276" s="29">
        <v>0.13</v>
      </c>
      <c r="Q276" s="29">
        <v>12.93</v>
      </c>
      <c r="R276" s="29" t="s">
        <v>300</v>
      </c>
      <c r="S276" s="29" t="s">
        <v>93</v>
      </c>
      <c r="T276" s="29" t="s">
        <v>89</v>
      </c>
      <c r="U276" s="29">
        <v>17.34</v>
      </c>
      <c r="V276" s="58"/>
      <c r="W276" s="61"/>
      <c r="X276" s="64"/>
      <c r="Z276" s="30" t="s">
        <v>91</v>
      </c>
      <c r="AA276" s="30" t="s">
        <v>301</v>
      </c>
    </row>
    <row r="277" spans="1:27" ht="9" customHeight="1" x14ac:dyDescent="0.2">
      <c r="A277" s="59"/>
      <c r="B277" s="60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9" t="s">
        <v>89</v>
      </c>
      <c r="T277" s="29" t="s">
        <v>89</v>
      </c>
      <c r="U277" s="29">
        <v>0</v>
      </c>
      <c r="V277" s="58"/>
      <c r="W277" s="61"/>
      <c r="X277" s="64"/>
      <c r="Z277" s="31" t="s">
        <v>91</v>
      </c>
      <c r="AA277" s="30" t="s">
        <v>302</v>
      </c>
    </row>
    <row r="278" spans="1:27" ht="9" customHeight="1" x14ac:dyDescent="0.2">
      <c r="A278" s="59"/>
      <c r="B278" s="60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9" t="s">
        <v>89</v>
      </c>
      <c r="T278" s="29" t="s">
        <v>89</v>
      </c>
      <c r="U278" s="29">
        <v>0</v>
      </c>
      <c r="V278" s="58"/>
      <c r="W278" s="61"/>
      <c r="X278" s="64"/>
      <c r="Z278" s="30" t="s">
        <v>91</v>
      </c>
      <c r="AA278" s="30" t="s">
        <v>303</v>
      </c>
    </row>
    <row r="279" spans="1:27" ht="9" customHeight="1" x14ac:dyDescent="0.2">
      <c r="A279" s="59"/>
      <c r="B279" s="60">
        <v>10</v>
      </c>
      <c r="C279" s="29">
        <v>7.7</v>
      </c>
      <c r="D279" s="29">
        <v>232</v>
      </c>
      <c r="E279" s="29">
        <v>0.37</v>
      </c>
      <c r="F279" s="29">
        <v>15.14</v>
      </c>
      <c r="G279" s="29" t="s">
        <v>94</v>
      </c>
      <c r="H279" s="29">
        <v>3.9</v>
      </c>
      <c r="I279" s="29" t="s">
        <v>94</v>
      </c>
      <c r="J279" s="29">
        <v>75.8</v>
      </c>
      <c r="K279" s="29">
        <v>87.8</v>
      </c>
      <c r="L279" s="29">
        <v>58.8</v>
      </c>
      <c r="M279" s="29">
        <v>23.52</v>
      </c>
      <c r="N279" s="29">
        <v>6.96</v>
      </c>
      <c r="O279" s="29">
        <v>0.01</v>
      </c>
      <c r="P279" s="29">
        <v>1.1299999999999999</v>
      </c>
      <c r="Q279" s="29">
        <v>13.29</v>
      </c>
      <c r="R279" s="29" t="s">
        <v>304</v>
      </c>
      <c r="S279" s="29" t="s">
        <v>89</v>
      </c>
      <c r="T279" s="29" t="s">
        <v>89</v>
      </c>
      <c r="U279" s="29">
        <v>0</v>
      </c>
      <c r="V279" s="58">
        <f>AVERAGE(U279:U294)</f>
        <v>1.0962499999999999</v>
      </c>
      <c r="W279" s="61"/>
      <c r="X279" s="64"/>
      <c r="Z279" s="30" t="s">
        <v>91</v>
      </c>
      <c r="AA279" s="30" t="s">
        <v>305</v>
      </c>
    </row>
    <row r="280" spans="1:27" ht="9" customHeight="1" x14ac:dyDescent="0.2">
      <c r="A280" s="59"/>
      <c r="B280" s="60"/>
      <c r="C280" s="29">
        <v>7</v>
      </c>
      <c r="D280" s="29">
        <v>226</v>
      </c>
      <c r="E280" s="29">
        <v>0.28999999999999998</v>
      </c>
      <c r="F280" s="29">
        <v>13.34</v>
      </c>
      <c r="G280" s="29" t="s">
        <v>94</v>
      </c>
      <c r="H280" s="29">
        <v>6.2</v>
      </c>
      <c r="I280" s="29" t="s">
        <v>94</v>
      </c>
      <c r="J280" s="29">
        <v>78.7</v>
      </c>
      <c r="K280" s="29">
        <v>101.2</v>
      </c>
      <c r="L280" s="29">
        <v>59.6</v>
      </c>
      <c r="M280" s="29">
        <v>23.84</v>
      </c>
      <c r="N280" s="29">
        <v>9.98</v>
      </c>
      <c r="O280" s="29">
        <v>0.01</v>
      </c>
      <c r="P280" s="29" t="s">
        <v>94</v>
      </c>
      <c r="Q280" s="29">
        <v>13.64</v>
      </c>
      <c r="R280" s="29" t="s">
        <v>306</v>
      </c>
      <c r="S280" s="29" t="s">
        <v>89</v>
      </c>
      <c r="T280" s="29" t="s">
        <v>89</v>
      </c>
      <c r="U280" s="29">
        <v>17.54</v>
      </c>
      <c r="V280" s="58"/>
      <c r="W280" s="61"/>
      <c r="X280" s="64"/>
      <c r="Z280" s="30" t="s">
        <v>91</v>
      </c>
      <c r="AA280" s="30" t="s">
        <v>307</v>
      </c>
    </row>
    <row r="281" spans="1:27" ht="9" customHeight="1" x14ac:dyDescent="0.2">
      <c r="A281" s="59"/>
      <c r="B281" s="60"/>
      <c r="C281" s="29">
        <v>6.9</v>
      </c>
      <c r="D281" s="29">
        <v>229</v>
      </c>
      <c r="E281" s="29">
        <v>0.19</v>
      </c>
      <c r="F281" s="29">
        <v>12.79</v>
      </c>
      <c r="G281" s="29" t="s">
        <v>94</v>
      </c>
      <c r="H281" s="29">
        <v>5.45</v>
      </c>
      <c r="I281" s="29" t="s">
        <v>94</v>
      </c>
      <c r="J281" s="29">
        <v>76.7</v>
      </c>
      <c r="K281" s="29">
        <v>97</v>
      </c>
      <c r="L281" s="29">
        <v>60.6</v>
      </c>
      <c r="M281" s="29">
        <v>24.24</v>
      </c>
      <c r="N281" s="29">
        <v>8.74</v>
      </c>
      <c r="O281" s="29" t="s">
        <v>94</v>
      </c>
      <c r="P281" s="29" t="s">
        <v>94</v>
      </c>
      <c r="Q281" s="29">
        <v>13.64</v>
      </c>
      <c r="R281" s="29" t="s">
        <v>308</v>
      </c>
      <c r="S281" s="29" t="s">
        <v>89</v>
      </c>
      <c r="T281" s="29" t="s">
        <v>89</v>
      </c>
      <c r="U281" s="29">
        <v>0</v>
      </c>
      <c r="V281" s="58"/>
      <c r="W281" s="61"/>
      <c r="X281" s="64"/>
      <c r="Z281" s="30" t="s">
        <v>91</v>
      </c>
      <c r="AA281" s="30" t="s">
        <v>303</v>
      </c>
    </row>
    <row r="282" spans="1:27" ht="9" customHeight="1" x14ac:dyDescent="0.2">
      <c r="A282" s="59"/>
      <c r="B282" s="60"/>
      <c r="C282" s="29">
        <v>6.5</v>
      </c>
      <c r="D282" s="29">
        <v>226</v>
      </c>
      <c r="E282" s="29">
        <v>0.49</v>
      </c>
      <c r="F282" s="29">
        <v>17.64</v>
      </c>
      <c r="G282" s="29" t="s">
        <v>94</v>
      </c>
      <c r="H282" s="29">
        <v>4.95</v>
      </c>
      <c r="I282" s="29" t="s">
        <v>94</v>
      </c>
      <c r="J282" s="29">
        <v>78.099999999999994</v>
      </c>
      <c r="K282" s="29">
        <v>89</v>
      </c>
      <c r="L282" s="29">
        <v>61</v>
      </c>
      <c r="M282" s="29">
        <v>24.4</v>
      </c>
      <c r="N282" s="29">
        <v>6.72</v>
      </c>
      <c r="O282" s="29" t="s">
        <v>94</v>
      </c>
      <c r="P282" s="29" t="s">
        <v>94</v>
      </c>
      <c r="Q282" s="29">
        <v>14</v>
      </c>
      <c r="R282" s="29" t="s">
        <v>309</v>
      </c>
      <c r="S282" s="29" t="s">
        <v>89</v>
      </c>
      <c r="T282" s="29" t="s">
        <v>89</v>
      </c>
      <c r="U282" s="29">
        <v>0</v>
      </c>
      <c r="V282" s="58"/>
      <c r="W282" s="61"/>
      <c r="X282" s="64"/>
      <c r="Z282" s="30" t="s">
        <v>91</v>
      </c>
      <c r="AA282" s="30" t="s">
        <v>310</v>
      </c>
    </row>
    <row r="283" spans="1:27" ht="9" customHeight="1" x14ac:dyDescent="0.2">
      <c r="A283" s="59"/>
      <c r="B283" s="60"/>
      <c r="C283" s="29">
        <v>7.7</v>
      </c>
      <c r="D283" s="29">
        <v>280</v>
      </c>
      <c r="E283" s="29">
        <v>0.3</v>
      </c>
      <c r="F283" s="29">
        <v>13.34</v>
      </c>
      <c r="G283" s="29" t="s">
        <v>94</v>
      </c>
      <c r="H283" s="29">
        <v>4.8</v>
      </c>
      <c r="I283" s="29" t="s">
        <v>94</v>
      </c>
      <c r="J283" s="29">
        <v>100.5</v>
      </c>
      <c r="K283" s="29">
        <v>108.4</v>
      </c>
      <c r="L283" s="29">
        <v>67.8</v>
      </c>
      <c r="M283" s="29">
        <v>27.12</v>
      </c>
      <c r="N283" s="29">
        <v>9.74</v>
      </c>
      <c r="O283" s="29">
        <v>0.01</v>
      </c>
      <c r="P283" s="29" t="s">
        <v>94</v>
      </c>
      <c r="Q283" s="29">
        <v>13.64</v>
      </c>
      <c r="R283" s="29" t="s">
        <v>311</v>
      </c>
      <c r="S283" s="29" t="s">
        <v>89</v>
      </c>
      <c r="T283" s="29" t="s">
        <v>89</v>
      </c>
      <c r="U283" s="29">
        <v>0</v>
      </c>
      <c r="V283" s="58"/>
      <c r="W283" s="61"/>
      <c r="X283" s="64"/>
      <c r="Z283" s="30" t="s">
        <v>91</v>
      </c>
      <c r="AA283" s="30" t="s">
        <v>307</v>
      </c>
    </row>
    <row r="284" spans="1:27" ht="9" customHeight="1" x14ac:dyDescent="0.2">
      <c r="A284" s="59"/>
      <c r="B284" s="60"/>
      <c r="C284" s="29">
        <v>7.6</v>
      </c>
      <c r="D284" s="29">
        <v>278</v>
      </c>
      <c r="E284" s="29">
        <v>0.27</v>
      </c>
      <c r="F284" s="29">
        <v>13.89</v>
      </c>
      <c r="G284" s="29" t="s">
        <v>94</v>
      </c>
      <c r="H284" s="29">
        <v>6.2</v>
      </c>
      <c r="I284" s="29" t="s">
        <v>94</v>
      </c>
      <c r="J284" s="29">
        <v>98.6</v>
      </c>
      <c r="K284" s="29">
        <v>109.8</v>
      </c>
      <c r="L284" s="29">
        <v>73.8</v>
      </c>
      <c r="M284" s="29">
        <v>29.52</v>
      </c>
      <c r="N284" s="29">
        <v>8.64</v>
      </c>
      <c r="O284" s="29">
        <v>0.01</v>
      </c>
      <c r="P284" s="29" t="s">
        <v>94</v>
      </c>
      <c r="Q284" s="29">
        <v>13.29</v>
      </c>
      <c r="R284" s="29" t="s">
        <v>312</v>
      </c>
      <c r="S284" s="29" t="s">
        <v>89</v>
      </c>
      <c r="T284" s="29" t="s">
        <v>89</v>
      </c>
      <c r="U284" s="29">
        <v>0</v>
      </c>
      <c r="V284" s="58"/>
      <c r="W284" s="61"/>
      <c r="X284" s="64"/>
      <c r="Z284" s="30" t="s">
        <v>91</v>
      </c>
      <c r="AA284" s="30" t="s">
        <v>303</v>
      </c>
    </row>
    <row r="285" spans="1:27" ht="9" customHeight="1" x14ac:dyDescent="0.2">
      <c r="A285" s="59"/>
      <c r="B285" s="60"/>
      <c r="C285" s="29">
        <v>7.6</v>
      </c>
      <c r="D285" s="29">
        <v>277</v>
      </c>
      <c r="E285" s="29">
        <v>0.37</v>
      </c>
      <c r="F285" s="29">
        <v>13.39</v>
      </c>
      <c r="G285" s="29" t="s">
        <v>94</v>
      </c>
      <c r="H285" s="29">
        <v>5.8</v>
      </c>
      <c r="I285" s="29" t="s">
        <v>94</v>
      </c>
      <c r="J285" s="29">
        <v>94.7</v>
      </c>
      <c r="K285" s="29">
        <v>109.4</v>
      </c>
      <c r="L285" s="29">
        <v>74.599999999999994</v>
      </c>
      <c r="M285" s="29">
        <v>29.84</v>
      </c>
      <c r="N285" s="29">
        <v>8.35</v>
      </c>
      <c r="O285" s="29">
        <v>0.01</v>
      </c>
      <c r="P285" s="29">
        <v>0.38</v>
      </c>
      <c r="Q285" s="29">
        <v>14</v>
      </c>
      <c r="R285" s="29" t="s">
        <v>313</v>
      </c>
      <c r="S285" s="29" t="s">
        <v>89</v>
      </c>
      <c r="T285" s="29" t="s">
        <v>89</v>
      </c>
      <c r="U285" s="29">
        <v>0</v>
      </c>
      <c r="V285" s="58"/>
      <c r="W285" s="61"/>
      <c r="X285" s="64"/>
      <c r="Z285" s="30" t="s">
        <v>91</v>
      </c>
      <c r="AA285" s="30" t="s">
        <v>314</v>
      </c>
    </row>
    <row r="286" spans="1:27" ht="9" customHeight="1" x14ac:dyDescent="0.2">
      <c r="A286" s="59"/>
      <c r="B286" s="60"/>
      <c r="C286" s="29">
        <v>7.6</v>
      </c>
      <c r="D286" s="29">
        <v>264</v>
      </c>
      <c r="E286" s="29">
        <v>0.24</v>
      </c>
      <c r="F286" s="29">
        <v>13.09</v>
      </c>
      <c r="G286" s="29" t="s">
        <v>94</v>
      </c>
      <c r="H286" s="29">
        <v>5.6</v>
      </c>
      <c r="I286" s="29" t="s">
        <v>94</v>
      </c>
      <c r="J286" s="29">
        <v>89.9</v>
      </c>
      <c r="K286" s="29">
        <v>99.4</v>
      </c>
      <c r="L286" s="29">
        <v>61.4</v>
      </c>
      <c r="M286" s="29">
        <v>24.56</v>
      </c>
      <c r="N286" s="29">
        <v>9.1199999999999992</v>
      </c>
      <c r="O286" s="29">
        <v>0.01</v>
      </c>
      <c r="P286" s="29" t="s">
        <v>94</v>
      </c>
      <c r="Q286" s="29">
        <v>14.36</v>
      </c>
      <c r="R286" s="29" t="s">
        <v>315</v>
      </c>
      <c r="S286" s="29" t="s">
        <v>89</v>
      </c>
      <c r="T286" s="29" t="s">
        <v>89</v>
      </c>
      <c r="U286" s="29">
        <v>0</v>
      </c>
      <c r="V286" s="58"/>
      <c r="W286" s="61"/>
      <c r="X286" s="64"/>
      <c r="Z286" s="30" t="s">
        <v>91</v>
      </c>
      <c r="AA286" s="30" t="s">
        <v>307</v>
      </c>
    </row>
    <row r="287" spans="1:27" ht="9" customHeight="1" x14ac:dyDescent="0.2">
      <c r="A287" s="59"/>
      <c r="B287" s="60"/>
      <c r="C287" s="29">
        <v>7.5</v>
      </c>
      <c r="D287" s="29">
        <v>266</v>
      </c>
      <c r="E287" s="29">
        <v>0.26</v>
      </c>
      <c r="F287" s="29">
        <v>12.14</v>
      </c>
      <c r="G287" s="29" t="s">
        <v>94</v>
      </c>
      <c r="H287" s="29">
        <v>5.15</v>
      </c>
      <c r="I287" s="29" t="s">
        <v>94</v>
      </c>
      <c r="J287" s="29">
        <v>89.6</v>
      </c>
      <c r="K287" s="29">
        <v>102</v>
      </c>
      <c r="L287" s="29">
        <v>63.6</v>
      </c>
      <c r="M287" s="29">
        <v>25.44</v>
      </c>
      <c r="N287" s="29">
        <v>9.2200000000000006</v>
      </c>
      <c r="O287" s="29" t="s">
        <v>94</v>
      </c>
      <c r="P287" s="29">
        <v>0.38</v>
      </c>
      <c r="Q287" s="29">
        <v>14.36</v>
      </c>
      <c r="R287" s="29" t="s">
        <v>118</v>
      </c>
      <c r="S287" s="29" t="s">
        <v>89</v>
      </c>
      <c r="T287" s="29" t="s">
        <v>89</v>
      </c>
      <c r="U287" s="29">
        <v>0</v>
      </c>
      <c r="V287" s="58"/>
      <c r="W287" s="61"/>
      <c r="X287" s="64"/>
      <c r="Z287" s="30" t="s">
        <v>91</v>
      </c>
      <c r="AA287" s="30" t="s">
        <v>303</v>
      </c>
    </row>
    <row r="288" spans="1:27" ht="9" customHeight="1" x14ac:dyDescent="0.2">
      <c r="A288" s="59"/>
      <c r="B288" s="60"/>
      <c r="C288" s="29">
        <v>7.5</v>
      </c>
      <c r="D288" s="29">
        <v>266</v>
      </c>
      <c r="E288" s="29">
        <v>0.23</v>
      </c>
      <c r="F288" s="29">
        <v>12.39</v>
      </c>
      <c r="G288" s="29" t="s">
        <v>94</v>
      </c>
      <c r="H288" s="29">
        <v>5.75</v>
      </c>
      <c r="I288" s="29" t="s">
        <v>94</v>
      </c>
      <c r="J288" s="29">
        <v>91.9</v>
      </c>
      <c r="K288" s="29">
        <v>98.8</v>
      </c>
      <c r="L288" s="29">
        <v>63.4</v>
      </c>
      <c r="M288" s="29">
        <v>25.36</v>
      </c>
      <c r="N288" s="29">
        <v>8.5</v>
      </c>
      <c r="O288" s="29">
        <v>0.01</v>
      </c>
      <c r="P288" s="29" t="s">
        <v>94</v>
      </c>
      <c r="Q288" s="29">
        <v>14.36</v>
      </c>
      <c r="R288" s="29" t="s">
        <v>316</v>
      </c>
      <c r="S288" s="29" t="s">
        <v>89</v>
      </c>
      <c r="T288" s="29" t="s">
        <v>89</v>
      </c>
      <c r="U288" s="29">
        <v>0</v>
      </c>
      <c r="V288" s="58"/>
      <c r="W288" s="61"/>
      <c r="X288" s="64"/>
      <c r="Z288" s="30" t="s">
        <v>91</v>
      </c>
      <c r="AA288" s="30" t="s">
        <v>314</v>
      </c>
    </row>
    <row r="289" spans="1:27" ht="9" customHeight="1" x14ac:dyDescent="0.2">
      <c r="A289" s="59"/>
      <c r="B289" s="60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9" t="s">
        <v>89</v>
      </c>
      <c r="T289" s="29" t="s">
        <v>89</v>
      </c>
      <c r="U289" s="29">
        <v>0</v>
      </c>
      <c r="V289" s="58"/>
      <c r="W289" s="61"/>
      <c r="X289" s="64"/>
      <c r="Z289" s="30" t="s">
        <v>91</v>
      </c>
      <c r="AA289" s="30" t="s">
        <v>307</v>
      </c>
    </row>
    <row r="290" spans="1:27" ht="9" customHeight="1" x14ac:dyDescent="0.2">
      <c r="A290" s="59"/>
      <c r="B290" s="60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9" t="s">
        <v>89</v>
      </c>
      <c r="T290" s="29" t="s">
        <v>89</v>
      </c>
      <c r="U290" s="29">
        <v>0</v>
      </c>
      <c r="V290" s="58"/>
      <c r="W290" s="61"/>
      <c r="X290" s="64"/>
      <c r="Z290" s="30" t="s">
        <v>91</v>
      </c>
      <c r="AA290" s="30" t="s">
        <v>303</v>
      </c>
    </row>
    <row r="291" spans="1:27" ht="9" customHeight="1" x14ac:dyDescent="0.2">
      <c r="A291" s="59"/>
      <c r="B291" s="60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9" t="s">
        <v>89</v>
      </c>
      <c r="T291" s="29" t="s">
        <v>89</v>
      </c>
      <c r="U291" s="29">
        <v>0</v>
      </c>
      <c r="V291" s="58"/>
      <c r="W291" s="61"/>
      <c r="X291" s="64"/>
      <c r="Z291" s="30" t="s">
        <v>91</v>
      </c>
      <c r="AA291" s="30" t="s">
        <v>314</v>
      </c>
    </row>
    <row r="292" spans="1:27" ht="9" customHeight="1" x14ac:dyDescent="0.2">
      <c r="A292" s="59"/>
      <c r="B292" s="60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9" t="s">
        <v>89</v>
      </c>
      <c r="T292" s="29" t="s">
        <v>89</v>
      </c>
      <c r="U292" s="29">
        <v>0</v>
      </c>
      <c r="V292" s="58"/>
      <c r="W292" s="61"/>
      <c r="X292" s="64"/>
      <c r="Z292" s="30" t="s">
        <v>91</v>
      </c>
      <c r="AA292" s="30" t="s">
        <v>317</v>
      </c>
    </row>
    <row r="293" spans="1:27" ht="9" customHeight="1" x14ac:dyDescent="0.2">
      <c r="A293" s="59"/>
      <c r="B293" s="60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9" t="s">
        <v>89</v>
      </c>
      <c r="T293" s="29" t="s">
        <v>89</v>
      </c>
      <c r="U293" s="29">
        <v>0</v>
      </c>
      <c r="V293" s="58"/>
      <c r="W293" s="61"/>
      <c r="X293" s="64"/>
      <c r="Z293" s="30" t="s">
        <v>91</v>
      </c>
      <c r="AA293" s="30" t="s">
        <v>303</v>
      </c>
    </row>
    <row r="294" spans="1:27" ht="9" customHeight="1" x14ac:dyDescent="0.2">
      <c r="A294" s="59"/>
      <c r="B294" s="60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9" t="s">
        <v>89</v>
      </c>
      <c r="T294" s="29" t="s">
        <v>89</v>
      </c>
      <c r="U294" s="29">
        <v>0</v>
      </c>
      <c r="V294" s="58"/>
      <c r="W294" s="61"/>
      <c r="X294" s="64"/>
      <c r="Z294" s="30" t="s">
        <v>91</v>
      </c>
      <c r="AA294" s="30" t="s">
        <v>314</v>
      </c>
    </row>
    <row r="295" spans="1:27" ht="9" customHeight="1" x14ac:dyDescent="0.2">
      <c r="A295" s="59"/>
      <c r="B295" s="60">
        <v>11</v>
      </c>
      <c r="C295" s="29">
        <v>7.5</v>
      </c>
      <c r="D295" s="29">
        <v>223</v>
      </c>
      <c r="E295" s="29">
        <v>0.41</v>
      </c>
      <c r="F295" s="29">
        <v>11.99</v>
      </c>
      <c r="G295" s="29" t="s">
        <v>94</v>
      </c>
      <c r="H295" s="29" t="s">
        <v>94</v>
      </c>
      <c r="I295" s="29" t="s">
        <v>94</v>
      </c>
      <c r="J295" s="29">
        <v>70.5</v>
      </c>
      <c r="K295" s="29">
        <v>117.8</v>
      </c>
      <c r="L295" s="29">
        <v>56.6</v>
      </c>
      <c r="M295" s="29">
        <v>22.64</v>
      </c>
      <c r="N295" s="29">
        <v>14.69</v>
      </c>
      <c r="O295" s="29" t="s">
        <v>94</v>
      </c>
      <c r="P295" s="29">
        <v>1.38</v>
      </c>
      <c r="Q295" s="29">
        <v>12.93</v>
      </c>
      <c r="R295" s="29" t="s">
        <v>318</v>
      </c>
      <c r="S295" s="29" t="s">
        <v>89</v>
      </c>
      <c r="T295" s="29" t="s">
        <v>89</v>
      </c>
      <c r="U295" s="29">
        <v>0</v>
      </c>
      <c r="V295" s="58">
        <f>AVERAGE(U295:U309)</f>
        <v>1.2713333333333334</v>
      </c>
      <c r="W295" s="61"/>
      <c r="X295" s="64"/>
      <c r="Z295" s="30" t="s">
        <v>91</v>
      </c>
      <c r="AA295" s="30" t="s">
        <v>317</v>
      </c>
    </row>
    <row r="296" spans="1:27" ht="9" customHeight="1" x14ac:dyDescent="0.2">
      <c r="A296" s="59"/>
      <c r="B296" s="60"/>
      <c r="C296" s="29">
        <v>7.5</v>
      </c>
      <c r="D296" s="29">
        <v>215</v>
      </c>
      <c r="E296" s="29">
        <v>0.35</v>
      </c>
      <c r="F296" s="29">
        <v>10.49</v>
      </c>
      <c r="G296" s="29" t="s">
        <v>94</v>
      </c>
      <c r="H296" s="29" t="s">
        <v>94</v>
      </c>
      <c r="I296" s="29" t="s">
        <v>94</v>
      </c>
      <c r="J296" s="29">
        <v>72.099999999999994</v>
      </c>
      <c r="K296" s="29">
        <v>120.8</v>
      </c>
      <c r="L296" s="29">
        <v>59</v>
      </c>
      <c r="M296" s="29">
        <v>23.6</v>
      </c>
      <c r="N296" s="29">
        <v>14.83</v>
      </c>
      <c r="O296" s="29">
        <v>0.01</v>
      </c>
      <c r="P296" s="29" t="s">
        <v>94</v>
      </c>
      <c r="Q296" s="29">
        <v>12.93</v>
      </c>
      <c r="R296" s="29" t="s">
        <v>319</v>
      </c>
      <c r="S296" s="29" t="s">
        <v>89</v>
      </c>
      <c r="T296" s="29" t="s">
        <v>89</v>
      </c>
      <c r="U296" s="29">
        <v>0</v>
      </c>
      <c r="V296" s="58"/>
      <c r="W296" s="61"/>
      <c r="X296" s="64"/>
      <c r="Z296" s="30" t="s">
        <v>91</v>
      </c>
      <c r="AA296" s="30" t="s">
        <v>320</v>
      </c>
    </row>
    <row r="297" spans="1:27" ht="9" customHeight="1" x14ac:dyDescent="0.2">
      <c r="A297" s="59"/>
      <c r="B297" s="60"/>
      <c r="C297" s="29">
        <v>7.5</v>
      </c>
      <c r="D297" s="29">
        <v>227</v>
      </c>
      <c r="E297" s="29">
        <v>0.64</v>
      </c>
      <c r="F297" s="29">
        <v>8.99</v>
      </c>
      <c r="G297" s="29" t="s">
        <v>94</v>
      </c>
      <c r="H297" s="29" t="s">
        <v>94</v>
      </c>
      <c r="I297" s="29" t="s">
        <v>94</v>
      </c>
      <c r="J297" s="29">
        <v>74.099999999999994</v>
      </c>
      <c r="K297" s="29">
        <v>125.4</v>
      </c>
      <c r="L297" s="29">
        <v>66.599999999999994</v>
      </c>
      <c r="M297" s="29">
        <v>26.64</v>
      </c>
      <c r="N297" s="29">
        <v>14.11</v>
      </c>
      <c r="O297" s="29" t="s">
        <v>94</v>
      </c>
      <c r="P297" s="29">
        <v>1.38</v>
      </c>
      <c r="Q297" s="29">
        <v>13.29</v>
      </c>
      <c r="R297" s="29" t="s">
        <v>321</v>
      </c>
      <c r="S297" s="29" t="s">
        <v>89</v>
      </c>
      <c r="T297" s="29" t="s">
        <v>89</v>
      </c>
      <c r="U297" s="29">
        <v>0</v>
      </c>
      <c r="V297" s="58"/>
      <c r="W297" s="61"/>
      <c r="X297" s="64"/>
      <c r="Z297" s="30" t="s">
        <v>91</v>
      </c>
      <c r="AA297" s="30" t="s">
        <v>322</v>
      </c>
    </row>
    <row r="298" spans="1:27" ht="9" customHeight="1" x14ac:dyDescent="0.2">
      <c r="A298" s="59"/>
      <c r="B298" s="60"/>
      <c r="C298" s="29">
        <v>6.66</v>
      </c>
      <c r="D298" s="29">
        <v>203</v>
      </c>
      <c r="E298" s="29">
        <v>0.44</v>
      </c>
      <c r="F298" s="29">
        <v>11.24</v>
      </c>
      <c r="G298" s="29" t="s">
        <v>94</v>
      </c>
      <c r="H298" s="29" t="s">
        <v>94</v>
      </c>
      <c r="I298" s="29" t="s">
        <v>94</v>
      </c>
      <c r="J298" s="29">
        <v>64.400000000000006</v>
      </c>
      <c r="K298" s="29">
        <v>73.8</v>
      </c>
      <c r="L298" s="29">
        <v>48.4</v>
      </c>
      <c r="M298" s="29">
        <v>19.36</v>
      </c>
      <c r="N298" s="29">
        <v>6.1</v>
      </c>
      <c r="O298" s="29" t="s">
        <v>94</v>
      </c>
      <c r="P298" s="29" t="s">
        <v>94</v>
      </c>
      <c r="Q298" s="29">
        <v>12.57</v>
      </c>
      <c r="R298" s="29" t="s">
        <v>323</v>
      </c>
      <c r="S298" s="29" t="s">
        <v>89</v>
      </c>
      <c r="T298" s="29" t="s">
        <v>89</v>
      </c>
      <c r="U298" s="29">
        <v>0</v>
      </c>
      <c r="V298" s="58"/>
      <c r="W298" s="61"/>
      <c r="X298" s="64"/>
      <c r="Z298" s="30" t="s">
        <v>91</v>
      </c>
      <c r="AA298" s="30" t="s">
        <v>324</v>
      </c>
    </row>
    <row r="299" spans="1:27" ht="9" customHeight="1" x14ac:dyDescent="0.2">
      <c r="A299" s="59"/>
      <c r="B299" s="60"/>
      <c r="C299" s="29">
        <v>6.57</v>
      </c>
      <c r="D299" s="29">
        <v>213</v>
      </c>
      <c r="E299" s="29">
        <v>0.69</v>
      </c>
      <c r="F299" s="29">
        <v>11.79</v>
      </c>
      <c r="G299" s="29" t="s">
        <v>94</v>
      </c>
      <c r="H299" s="29" t="s">
        <v>94</v>
      </c>
      <c r="I299" s="29" t="s">
        <v>94</v>
      </c>
      <c r="J299" s="29">
        <v>67</v>
      </c>
      <c r="K299" s="29">
        <v>72</v>
      </c>
      <c r="L299" s="29">
        <v>49.4</v>
      </c>
      <c r="M299" s="29">
        <v>19.760000000000002</v>
      </c>
      <c r="N299" s="29">
        <v>5.42</v>
      </c>
      <c r="O299" s="29" t="s">
        <v>94</v>
      </c>
      <c r="P299" s="29">
        <v>2.63</v>
      </c>
      <c r="Q299" s="29">
        <v>13.64</v>
      </c>
      <c r="R299" s="29" t="s">
        <v>216</v>
      </c>
      <c r="S299" s="29" t="s">
        <v>93</v>
      </c>
      <c r="T299" s="29" t="s">
        <v>89</v>
      </c>
      <c r="U299" s="29">
        <v>17.34</v>
      </c>
      <c r="V299" s="58"/>
      <c r="W299" s="61"/>
      <c r="X299" s="64"/>
      <c r="Z299" s="30" t="s">
        <v>91</v>
      </c>
      <c r="AA299" s="30" t="s">
        <v>325</v>
      </c>
    </row>
    <row r="300" spans="1:27" ht="9" customHeight="1" x14ac:dyDescent="0.2">
      <c r="A300" s="59"/>
      <c r="B300" s="60"/>
      <c r="C300" s="29">
        <v>6.35</v>
      </c>
      <c r="D300" s="29">
        <v>203</v>
      </c>
      <c r="E300" s="29">
        <v>0.31</v>
      </c>
      <c r="F300" s="29">
        <v>12.29</v>
      </c>
      <c r="G300" s="29" t="s">
        <v>94</v>
      </c>
      <c r="H300" s="29" t="s">
        <v>94</v>
      </c>
      <c r="I300" s="29" t="s">
        <v>94</v>
      </c>
      <c r="J300" s="29">
        <v>70</v>
      </c>
      <c r="K300" s="29">
        <v>72.2</v>
      </c>
      <c r="L300" s="29">
        <v>48.8</v>
      </c>
      <c r="M300" s="29">
        <v>19.52</v>
      </c>
      <c r="N300" s="29">
        <v>5.62</v>
      </c>
      <c r="O300" s="29">
        <v>0.01</v>
      </c>
      <c r="P300" s="29">
        <v>3.13</v>
      </c>
      <c r="Q300" s="29">
        <v>13.29</v>
      </c>
      <c r="R300" s="29" t="s">
        <v>326</v>
      </c>
      <c r="S300" s="29" t="s">
        <v>89</v>
      </c>
      <c r="T300" s="29" t="s">
        <v>89</v>
      </c>
      <c r="U300" s="29">
        <v>1.73</v>
      </c>
      <c r="V300" s="58"/>
      <c r="W300" s="61"/>
      <c r="X300" s="64"/>
      <c r="Z300" s="30" t="s">
        <v>91</v>
      </c>
      <c r="AA300" s="30" t="s">
        <v>327</v>
      </c>
    </row>
    <row r="301" spans="1:27" ht="9" customHeight="1" x14ac:dyDescent="0.2">
      <c r="A301" s="59"/>
      <c r="B301" s="60"/>
      <c r="C301" s="29">
        <v>7.01</v>
      </c>
      <c r="D301" s="29">
        <v>235</v>
      </c>
      <c r="E301" s="29">
        <v>0.38</v>
      </c>
      <c r="F301" s="29">
        <v>11.79</v>
      </c>
      <c r="G301" s="29" t="s">
        <v>94</v>
      </c>
      <c r="H301" s="29" t="s">
        <v>94</v>
      </c>
      <c r="I301" s="29" t="s">
        <v>94</v>
      </c>
      <c r="J301" s="29">
        <v>85.6</v>
      </c>
      <c r="K301" s="29">
        <v>91</v>
      </c>
      <c r="L301" s="29">
        <v>67.2</v>
      </c>
      <c r="M301" s="29">
        <v>26.88</v>
      </c>
      <c r="N301" s="29">
        <v>5.71</v>
      </c>
      <c r="O301" s="29" t="s">
        <v>94</v>
      </c>
      <c r="P301" s="29" t="s">
        <v>94</v>
      </c>
      <c r="Q301" s="29">
        <v>1.5</v>
      </c>
      <c r="R301" s="29" t="s">
        <v>328</v>
      </c>
      <c r="S301" s="29" t="s">
        <v>89</v>
      </c>
      <c r="T301" s="29" t="s">
        <v>89</v>
      </c>
      <c r="U301" s="29">
        <v>0</v>
      </c>
      <c r="V301" s="58"/>
      <c r="W301" s="61"/>
      <c r="X301" s="64"/>
      <c r="Z301" s="30" t="s">
        <v>91</v>
      </c>
      <c r="AA301" s="30" t="s">
        <v>329</v>
      </c>
    </row>
    <row r="302" spans="1:27" ht="9" customHeight="1" x14ac:dyDescent="0.2">
      <c r="A302" s="59"/>
      <c r="B302" s="60"/>
      <c r="C302" s="29">
        <v>7.02</v>
      </c>
      <c r="D302" s="29">
        <v>231</v>
      </c>
      <c r="E302" s="29">
        <v>0.38</v>
      </c>
      <c r="F302" s="29">
        <v>13.19</v>
      </c>
      <c r="G302" s="29" t="s">
        <v>94</v>
      </c>
      <c r="H302" s="29" t="s">
        <v>94</v>
      </c>
      <c r="I302" s="29" t="s">
        <v>94</v>
      </c>
      <c r="J302" s="29">
        <v>86.1</v>
      </c>
      <c r="K302" s="29">
        <v>94</v>
      </c>
      <c r="L302" s="29">
        <v>64</v>
      </c>
      <c r="M302" s="29">
        <v>25.6</v>
      </c>
      <c r="N302" s="29">
        <v>7.2</v>
      </c>
      <c r="O302" s="29" t="s">
        <v>94</v>
      </c>
      <c r="P302" s="29" t="s">
        <v>94</v>
      </c>
      <c r="Q302" s="29">
        <v>1.1399999999999999</v>
      </c>
      <c r="R302" s="29" t="s">
        <v>315</v>
      </c>
      <c r="S302" s="29" t="s">
        <v>89</v>
      </c>
      <c r="T302" s="29" t="s">
        <v>89</v>
      </c>
      <c r="U302" s="29">
        <v>0</v>
      </c>
      <c r="V302" s="58"/>
      <c r="W302" s="61"/>
      <c r="X302" s="64"/>
      <c r="Z302" s="30" t="s">
        <v>91</v>
      </c>
      <c r="AA302" s="30" t="s">
        <v>330</v>
      </c>
    </row>
    <row r="303" spans="1:27" ht="9" customHeight="1" x14ac:dyDescent="0.2">
      <c r="A303" s="59"/>
      <c r="B303" s="60"/>
      <c r="C303" s="29">
        <v>6.83</v>
      </c>
      <c r="D303" s="29">
        <v>229</v>
      </c>
      <c r="E303" s="29">
        <v>0.42</v>
      </c>
      <c r="F303" s="29">
        <v>15.89</v>
      </c>
      <c r="G303" s="29" t="s">
        <v>94</v>
      </c>
      <c r="H303" s="29" t="s">
        <v>94</v>
      </c>
      <c r="I303" s="29" t="s">
        <v>94</v>
      </c>
      <c r="J303" s="29">
        <v>78.8</v>
      </c>
      <c r="K303" s="29">
        <v>94.6</v>
      </c>
      <c r="L303" s="29">
        <v>63.6</v>
      </c>
      <c r="M303" s="29">
        <v>25.44</v>
      </c>
      <c r="N303" s="29">
        <v>7.44</v>
      </c>
      <c r="O303" s="29" t="s">
        <v>94</v>
      </c>
      <c r="P303" s="29" t="s">
        <v>94</v>
      </c>
      <c r="Q303" s="29">
        <v>1.1399999999999999</v>
      </c>
      <c r="R303" s="29" t="s">
        <v>331</v>
      </c>
      <c r="S303" s="29" t="s">
        <v>89</v>
      </c>
      <c r="T303" s="29" t="s">
        <v>89</v>
      </c>
      <c r="U303" s="29">
        <v>0</v>
      </c>
      <c r="V303" s="58"/>
      <c r="W303" s="61"/>
      <c r="X303" s="64"/>
      <c r="Z303" s="30" t="s">
        <v>91</v>
      </c>
      <c r="AA303" s="30" t="s">
        <v>332</v>
      </c>
    </row>
    <row r="304" spans="1:27" ht="9" customHeight="1" x14ac:dyDescent="0.2">
      <c r="A304" s="59"/>
      <c r="B304" s="60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9" t="s">
        <v>89</v>
      </c>
      <c r="T304" s="29" t="s">
        <v>89</v>
      </c>
      <c r="U304" s="29">
        <v>0</v>
      </c>
      <c r="V304" s="58"/>
      <c r="W304" s="61"/>
      <c r="X304" s="64"/>
      <c r="Z304" s="30" t="s">
        <v>91</v>
      </c>
      <c r="AA304" s="30" t="s">
        <v>330</v>
      </c>
    </row>
    <row r="305" spans="1:27" ht="9" customHeight="1" x14ac:dyDescent="0.2">
      <c r="A305" s="59"/>
      <c r="B305" s="60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9" t="s">
        <v>89</v>
      </c>
      <c r="T305" s="29" t="s">
        <v>89</v>
      </c>
      <c r="U305" s="29">
        <v>0</v>
      </c>
      <c r="V305" s="58"/>
      <c r="W305" s="61"/>
      <c r="X305" s="64"/>
      <c r="Z305" s="30" t="s">
        <v>91</v>
      </c>
      <c r="AA305" s="30" t="s">
        <v>330</v>
      </c>
    </row>
    <row r="306" spans="1:27" ht="9" customHeight="1" x14ac:dyDescent="0.2">
      <c r="A306" s="59"/>
      <c r="B306" s="60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9" t="s">
        <v>89</v>
      </c>
      <c r="T306" s="29" t="s">
        <v>89</v>
      </c>
      <c r="U306" s="29">
        <v>0</v>
      </c>
      <c r="V306" s="58"/>
      <c r="W306" s="61"/>
      <c r="X306" s="64"/>
      <c r="Z306" s="30" t="s">
        <v>91</v>
      </c>
      <c r="AA306" s="30" t="s">
        <v>333</v>
      </c>
    </row>
    <row r="307" spans="1:27" ht="9" customHeight="1" x14ac:dyDescent="0.2">
      <c r="A307" s="59"/>
      <c r="B307" s="60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9" t="s">
        <v>89</v>
      </c>
      <c r="T307" s="29" t="s">
        <v>89</v>
      </c>
      <c r="U307" s="29">
        <v>0</v>
      </c>
      <c r="V307" s="58"/>
      <c r="W307" s="61"/>
      <c r="X307" s="64"/>
      <c r="Z307" s="30" t="s">
        <v>91</v>
      </c>
      <c r="AA307" s="30" t="s">
        <v>329</v>
      </c>
    </row>
    <row r="308" spans="1:27" ht="9" customHeight="1" x14ac:dyDescent="0.2">
      <c r="A308" s="59"/>
      <c r="B308" s="60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9" t="s">
        <v>89</v>
      </c>
      <c r="T308" s="29" t="s">
        <v>89</v>
      </c>
      <c r="U308" s="29">
        <v>0</v>
      </c>
      <c r="V308" s="58"/>
      <c r="W308" s="61"/>
      <c r="X308" s="64"/>
      <c r="Z308" s="30" t="s">
        <v>91</v>
      </c>
      <c r="AA308" s="30" t="s">
        <v>334</v>
      </c>
    </row>
    <row r="309" spans="1:27" ht="9" customHeight="1" x14ac:dyDescent="0.2">
      <c r="A309" s="59"/>
      <c r="B309" s="60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9" t="s">
        <v>89</v>
      </c>
      <c r="T309" s="29" t="s">
        <v>89</v>
      </c>
      <c r="U309" s="29">
        <v>0</v>
      </c>
      <c r="V309" s="58"/>
      <c r="W309" s="61"/>
      <c r="X309" s="64"/>
      <c r="Z309" s="30" t="s">
        <v>91</v>
      </c>
      <c r="AA309" s="30" t="s">
        <v>329</v>
      </c>
    </row>
    <row r="310" spans="1:27" ht="9" customHeight="1" x14ac:dyDescent="0.2">
      <c r="A310" s="59"/>
      <c r="B310" s="60">
        <v>12</v>
      </c>
      <c r="C310" s="29">
        <v>7.86</v>
      </c>
      <c r="D310" s="29">
        <v>298</v>
      </c>
      <c r="E310" s="29">
        <v>0.46</v>
      </c>
      <c r="F310" s="29">
        <v>14.94</v>
      </c>
      <c r="G310" s="29" t="s">
        <v>94</v>
      </c>
      <c r="H310" s="29" t="s">
        <v>94</v>
      </c>
      <c r="I310" s="29" t="s">
        <v>94</v>
      </c>
      <c r="J310" s="29">
        <v>122.5</v>
      </c>
      <c r="K310" s="29">
        <v>114.4</v>
      </c>
      <c r="L310" s="29">
        <v>79.8</v>
      </c>
      <c r="M310" s="29">
        <v>31.92</v>
      </c>
      <c r="N310" s="29">
        <v>8.3000000000000007</v>
      </c>
      <c r="O310" s="29">
        <v>0.01</v>
      </c>
      <c r="P310" s="29">
        <v>3.13</v>
      </c>
      <c r="Q310" s="29">
        <v>1.1399999999999999</v>
      </c>
      <c r="R310" s="29" t="s">
        <v>154</v>
      </c>
      <c r="S310" s="29" t="s">
        <v>89</v>
      </c>
      <c r="T310" s="29" t="s">
        <v>89</v>
      </c>
      <c r="U310" s="29">
        <v>0</v>
      </c>
      <c r="V310" s="58">
        <f>AVERAGE(U310:U314)</f>
        <v>0</v>
      </c>
      <c r="W310" s="61"/>
      <c r="X310" s="64"/>
      <c r="Z310" s="30" t="s">
        <v>91</v>
      </c>
      <c r="AA310" s="30" t="s">
        <v>335</v>
      </c>
    </row>
    <row r="311" spans="1:27" ht="9" customHeight="1" x14ac:dyDescent="0.2">
      <c r="A311" s="59"/>
      <c r="B311" s="60"/>
      <c r="C311" s="29">
        <v>7.9</v>
      </c>
      <c r="D311" s="29">
        <v>297</v>
      </c>
      <c r="E311" s="29">
        <v>0.43</v>
      </c>
      <c r="F311" s="29">
        <v>15.84</v>
      </c>
      <c r="G311" s="29" t="s">
        <v>94</v>
      </c>
      <c r="H311" s="29" t="s">
        <v>94</v>
      </c>
      <c r="I311" s="29" t="s">
        <v>94</v>
      </c>
      <c r="J311" s="29">
        <v>121.9</v>
      </c>
      <c r="K311" s="29">
        <v>117</v>
      </c>
      <c r="L311" s="29">
        <v>76.8</v>
      </c>
      <c r="M311" s="29">
        <v>30.72</v>
      </c>
      <c r="N311" s="29">
        <v>9.65</v>
      </c>
      <c r="O311" s="29">
        <v>0.01</v>
      </c>
      <c r="P311" s="29">
        <v>2.63</v>
      </c>
      <c r="Q311" s="29">
        <v>1.1399999999999999</v>
      </c>
      <c r="R311" s="29" t="s">
        <v>336</v>
      </c>
      <c r="S311" s="29" t="s">
        <v>89</v>
      </c>
      <c r="T311" s="29" t="s">
        <v>89</v>
      </c>
      <c r="U311" s="29">
        <v>0</v>
      </c>
      <c r="V311" s="58"/>
      <c r="W311" s="61"/>
      <c r="X311" s="64"/>
      <c r="Z311" s="30" t="s">
        <v>91</v>
      </c>
      <c r="AA311" s="30" t="s">
        <v>329</v>
      </c>
    </row>
    <row r="312" spans="1:27" ht="9" customHeight="1" x14ac:dyDescent="0.2">
      <c r="A312" s="59"/>
      <c r="B312" s="60"/>
      <c r="C312" s="29">
        <v>7.87</v>
      </c>
      <c r="D312" s="29">
        <v>300</v>
      </c>
      <c r="E312" s="29">
        <v>0.5</v>
      </c>
      <c r="F312" s="29">
        <v>13.04</v>
      </c>
      <c r="G312" s="29" t="s">
        <v>94</v>
      </c>
      <c r="H312" s="29" t="s">
        <v>94</v>
      </c>
      <c r="I312" s="29" t="s">
        <v>94</v>
      </c>
      <c r="J312" s="29">
        <v>119.8</v>
      </c>
      <c r="K312" s="29">
        <v>116.6</v>
      </c>
      <c r="L312" s="29">
        <v>73.599999999999994</v>
      </c>
      <c r="M312" s="29">
        <v>29.44</v>
      </c>
      <c r="N312" s="29">
        <v>10.32</v>
      </c>
      <c r="O312" s="29">
        <v>0.01</v>
      </c>
      <c r="P312" s="29">
        <v>2.63</v>
      </c>
      <c r="Q312" s="29">
        <v>1.5</v>
      </c>
      <c r="R312" s="29" t="s">
        <v>223</v>
      </c>
      <c r="S312" s="29" t="s">
        <v>89</v>
      </c>
      <c r="T312" s="29" t="s">
        <v>89</v>
      </c>
      <c r="U312" s="29">
        <v>0</v>
      </c>
      <c r="V312" s="58"/>
      <c r="W312" s="61"/>
      <c r="X312" s="64"/>
      <c r="Z312" s="30" t="s">
        <v>91</v>
      </c>
      <c r="AA312" s="30" t="s">
        <v>334</v>
      </c>
    </row>
    <row r="313" spans="1:27" ht="9" customHeight="1" x14ac:dyDescent="0.2">
      <c r="A313" s="59"/>
      <c r="B313" s="60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9" t="s">
        <v>89</v>
      </c>
      <c r="T313" s="29" t="s">
        <v>89</v>
      </c>
      <c r="U313" s="29">
        <v>0</v>
      </c>
      <c r="V313" s="58"/>
      <c r="W313" s="61"/>
      <c r="X313" s="64"/>
      <c r="Z313" s="30" t="s">
        <v>91</v>
      </c>
      <c r="AA313" s="30" t="s">
        <v>337</v>
      </c>
    </row>
    <row r="314" spans="1:27" ht="9" customHeight="1" x14ac:dyDescent="0.2">
      <c r="A314" s="59"/>
      <c r="B314" s="60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9" t="s">
        <v>89</v>
      </c>
      <c r="T314" s="29" t="s">
        <v>89</v>
      </c>
      <c r="U314" s="29">
        <v>0</v>
      </c>
      <c r="V314" s="58"/>
      <c r="W314" s="61"/>
      <c r="X314" s="64"/>
      <c r="Z314" s="30" t="s">
        <v>91</v>
      </c>
      <c r="AA314" s="30" t="s">
        <v>338</v>
      </c>
    </row>
    <row r="315" spans="1:27" ht="9" customHeight="1" x14ac:dyDescent="0.2">
      <c r="A315" s="59" t="s">
        <v>28</v>
      </c>
      <c r="B315" s="60">
        <v>9</v>
      </c>
      <c r="C315" s="29">
        <v>6.6</v>
      </c>
      <c r="D315" s="29">
        <v>69.3</v>
      </c>
      <c r="E315" s="29">
        <v>0.85</v>
      </c>
      <c r="F315" s="29">
        <v>7.03</v>
      </c>
      <c r="G315" s="29" t="s">
        <v>94</v>
      </c>
      <c r="H315" s="29">
        <v>3.86</v>
      </c>
      <c r="I315" s="29" t="s">
        <v>94</v>
      </c>
      <c r="J315" s="29">
        <v>33.700000000000003</v>
      </c>
      <c r="K315" s="29">
        <v>29.96</v>
      </c>
      <c r="L315" s="29">
        <v>13.7</v>
      </c>
      <c r="M315" s="29">
        <v>5.48</v>
      </c>
      <c r="N315" s="29">
        <v>3.9</v>
      </c>
      <c r="O315" s="29">
        <v>0.01</v>
      </c>
      <c r="P315" s="29" t="s">
        <v>94</v>
      </c>
      <c r="Q315" s="29">
        <v>14.79</v>
      </c>
      <c r="R315" s="29" t="s">
        <v>339</v>
      </c>
      <c r="S315" s="29" t="s">
        <v>89</v>
      </c>
      <c r="T315" s="29" t="s">
        <v>89</v>
      </c>
      <c r="U315" s="29">
        <v>0</v>
      </c>
      <c r="V315" s="58">
        <f>AVERAGE(U315:U317)</f>
        <v>0</v>
      </c>
      <c r="W315" s="61">
        <f>AVERAGE(U315:U326)</f>
        <v>0</v>
      </c>
      <c r="X315" s="64" t="s">
        <v>155</v>
      </c>
      <c r="Z315" s="30" t="s">
        <v>91</v>
      </c>
      <c r="AA315" s="30" t="s">
        <v>340</v>
      </c>
    </row>
    <row r="316" spans="1:27" ht="9" customHeight="1" x14ac:dyDescent="0.2">
      <c r="A316" s="59"/>
      <c r="B316" s="60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9" t="s">
        <v>89</v>
      </c>
      <c r="T316" s="29" t="s">
        <v>89</v>
      </c>
      <c r="U316" s="29">
        <v>0</v>
      </c>
      <c r="V316" s="58"/>
      <c r="W316" s="61"/>
      <c r="X316" s="64"/>
      <c r="Z316" s="30" t="s">
        <v>91</v>
      </c>
      <c r="AA316" s="30" t="s">
        <v>340</v>
      </c>
    </row>
    <row r="317" spans="1:27" ht="9" customHeight="1" x14ac:dyDescent="0.2">
      <c r="A317" s="59"/>
      <c r="B317" s="60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9" t="s">
        <v>89</v>
      </c>
      <c r="T317" s="29" t="s">
        <v>89</v>
      </c>
      <c r="U317" s="29">
        <v>0</v>
      </c>
      <c r="V317" s="58"/>
      <c r="W317" s="61"/>
      <c r="X317" s="64"/>
      <c r="Z317" s="30" t="s">
        <v>91</v>
      </c>
      <c r="AA317" s="30" t="s">
        <v>340</v>
      </c>
    </row>
    <row r="318" spans="1:27" ht="9" customHeight="1" x14ac:dyDescent="0.2">
      <c r="A318" s="59"/>
      <c r="B318" s="60">
        <v>10</v>
      </c>
      <c r="C318" s="29">
        <v>7.5</v>
      </c>
      <c r="D318" s="29">
        <v>68.5</v>
      </c>
      <c r="E318" s="29">
        <v>0.39</v>
      </c>
      <c r="F318" s="29">
        <v>3.3</v>
      </c>
      <c r="G318" s="29" t="s">
        <v>94</v>
      </c>
      <c r="H318" s="29">
        <v>4.4000000000000004</v>
      </c>
      <c r="I318" s="29" t="s">
        <v>94</v>
      </c>
      <c r="J318" s="29">
        <v>23.3</v>
      </c>
      <c r="K318" s="29">
        <v>30.8</v>
      </c>
      <c r="L318" s="29">
        <v>16</v>
      </c>
      <c r="M318" s="29">
        <v>6.4</v>
      </c>
      <c r="N318" s="29">
        <v>3.55</v>
      </c>
      <c r="O318" s="29" t="s">
        <v>94</v>
      </c>
      <c r="P318" s="29" t="s">
        <v>94</v>
      </c>
      <c r="Q318" s="29">
        <v>14</v>
      </c>
      <c r="R318" s="29" t="s">
        <v>341</v>
      </c>
      <c r="S318" s="29" t="s">
        <v>89</v>
      </c>
      <c r="T318" s="29" t="s">
        <v>89</v>
      </c>
      <c r="U318" s="29">
        <v>0</v>
      </c>
      <c r="V318" s="58">
        <f>AVERAGE(U318:U320)</f>
        <v>0</v>
      </c>
      <c r="W318" s="61"/>
      <c r="X318" s="64"/>
      <c r="Z318" s="30" t="s">
        <v>91</v>
      </c>
      <c r="AA318" s="30" t="s">
        <v>342</v>
      </c>
    </row>
    <row r="319" spans="1:27" ht="9" customHeight="1" x14ac:dyDescent="0.2">
      <c r="A319" s="59"/>
      <c r="B319" s="60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9" t="s">
        <v>89</v>
      </c>
      <c r="T319" s="29" t="s">
        <v>89</v>
      </c>
      <c r="U319" s="29">
        <v>0</v>
      </c>
      <c r="V319" s="58"/>
      <c r="W319" s="61"/>
      <c r="X319" s="64"/>
      <c r="Z319" s="30" t="s">
        <v>91</v>
      </c>
      <c r="AA319" s="30" t="s">
        <v>343</v>
      </c>
    </row>
    <row r="320" spans="1:27" ht="9" customHeight="1" x14ac:dyDescent="0.2">
      <c r="A320" s="59"/>
      <c r="B320" s="60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9" t="s">
        <v>89</v>
      </c>
      <c r="T320" s="29" t="s">
        <v>89</v>
      </c>
      <c r="U320" s="29">
        <v>0</v>
      </c>
      <c r="V320" s="58"/>
      <c r="W320" s="61"/>
      <c r="X320" s="64"/>
      <c r="Z320" s="30" t="s">
        <v>91</v>
      </c>
      <c r="AA320" s="30" t="s">
        <v>344</v>
      </c>
    </row>
    <row r="321" spans="1:27" ht="9" customHeight="1" x14ac:dyDescent="0.2">
      <c r="A321" s="59"/>
      <c r="B321" s="60">
        <v>11</v>
      </c>
      <c r="C321" s="29">
        <v>6.9</v>
      </c>
      <c r="D321" s="29">
        <v>63.6</v>
      </c>
      <c r="E321" s="29">
        <v>0.9</v>
      </c>
      <c r="F321" s="29">
        <v>3.1</v>
      </c>
      <c r="G321" s="29" t="s">
        <v>94</v>
      </c>
      <c r="H321" s="29" t="s">
        <v>94</v>
      </c>
      <c r="I321" s="29" t="s">
        <v>94</v>
      </c>
      <c r="J321" s="29">
        <v>28.8</v>
      </c>
      <c r="K321" s="29">
        <v>21.8</v>
      </c>
      <c r="L321" s="29">
        <v>8.1999999999999993</v>
      </c>
      <c r="M321" s="29">
        <v>3.28</v>
      </c>
      <c r="N321" s="29">
        <v>3.26</v>
      </c>
      <c r="O321" s="29" t="s">
        <v>94</v>
      </c>
      <c r="P321" s="29">
        <v>1.88</v>
      </c>
      <c r="Q321" s="29">
        <v>14.71</v>
      </c>
      <c r="R321" s="29" t="s">
        <v>296</v>
      </c>
      <c r="S321" s="29" t="s">
        <v>89</v>
      </c>
      <c r="T321" s="29" t="s">
        <v>89</v>
      </c>
      <c r="U321" s="29">
        <v>0</v>
      </c>
      <c r="V321" s="58">
        <f>AVERAGE(U321:U323)</f>
        <v>0</v>
      </c>
      <c r="W321" s="61"/>
      <c r="X321" s="64"/>
      <c r="Z321" s="30" t="s">
        <v>91</v>
      </c>
      <c r="AA321" s="30" t="s">
        <v>345</v>
      </c>
    </row>
    <row r="322" spans="1:27" ht="9" customHeight="1" x14ac:dyDescent="0.2">
      <c r="A322" s="59"/>
      <c r="B322" s="60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9" t="s">
        <v>89</v>
      </c>
      <c r="T322" s="29" t="s">
        <v>89</v>
      </c>
      <c r="U322" s="29">
        <v>0</v>
      </c>
      <c r="V322" s="58"/>
      <c r="W322" s="61"/>
      <c r="X322" s="64"/>
      <c r="Z322" s="30" t="s">
        <v>91</v>
      </c>
      <c r="AA322" s="30" t="s">
        <v>344</v>
      </c>
    </row>
    <row r="323" spans="1:27" ht="9" customHeight="1" x14ac:dyDescent="0.2">
      <c r="A323" s="59"/>
      <c r="B323" s="60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9" t="s">
        <v>89</v>
      </c>
      <c r="T323" s="29" t="s">
        <v>89</v>
      </c>
      <c r="U323" s="29">
        <v>0</v>
      </c>
      <c r="V323" s="58"/>
      <c r="W323" s="61"/>
      <c r="X323" s="64"/>
      <c r="Z323" s="30" t="s">
        <v>91</v>
      </c>
      <c r="AA323" s="30" t="s">
        <v>346</v>
      </c>
    </row>
    <row r="324" spans="1:27" ht="9" customHeight="1" x14ac:dyDescent="0.2">
      <c r="A324" s="59"/>
      <c r="B324" s="60">
        <v>12</v>
      </c>
      <c r="C324" s="29">
        <v>7.85</v>
      </c>
      <c r="D324" s="29">
        <v>66.400000000000006</v>
      </c>
      <c r="E324" s="29">
        <v>1.0900000000000001</v>
      </c>
      <c r="F324" s="29">
        <v>2.15</v>
      </c>
      <c r="G324" s="29" t="s">
        <v>94</v>
      </c>
      <c r="H324" s="29" t="s">
        <v>94</v>
      </c>
      <c r="I324" s="29" t="s">
        <v>94</v>
      </c>
      <c r="J324" s="29">
        <v>32</v>
      </c>
      <c r="K324" s="29">
        <v>21.8</v>
      </c>
      <c r="L324" s="29">
        <v>11</v>
      </c>
      <c r="M324" s="29">
        <v>4.4000000000000004</v>
      </c>
      <c r="N324" s="29">
        <v>2.59</v>
      </c>
      <c r="O324" s="29">
        <v>0.01</v>
      </c>
      <c r="P324" s="29">
        <v>0.63</v>
      </c>
      <c r="Q324" s="29">
        <v>2.21</v>
      </c>
      <c r="R324" s="29" t="s">
        <v>331</v>
      </c>
      <c r="S324" s="29" t="s">
        <v>89</v>
      </c>
      <c r="T324" s="29" t="s">
        <v>89</v>
      </c>
      <c r="U324" s="29">
        <v>0</v>
      </c>
      <c r="V324" s="58">
        <f>AVERAGE(U324:U326)</f>
        <v>0</v>
      </c>
      <c r="W324" s="61"/>
      <c r="X324" s="64"/>
      <c r="Z324" s="30" t="s">
        <v>91</v>
      </c>
      <c r="AA324" s="30" t="s">
        <v>344</v>
      </c>
    </row>
    <row r="325" spans="1:27" ht="9" customHeight="1" x14ac:dyDescent="0.2">
      <c r="A325" s="59"/>
      <c r="B325" s="60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9" t="s">
        <v>89</v>
      </c>
      <c r="T325" s="29" t="s">
        <v>89</v>
      </c>
      <c r="U325" s="29">
        <v>0</v>
      </c>
      <c r="V325" s="58"/>
      <c r="W325" s="61"/>
      <c r="X325" s="64"/>
      <c r="Z325" s="30" t="s">
        <v>91</v>
      </c>
      <c r="AA325" s="30" t="s">
        <v>343</v>
      </c>
    </row>
    <row r="326" spans="1:27" ht="9" customHeight="1" x14ac:dyDescent="0.2">
      <c r="A326" s="59"/>
      <c r="B326" s="60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9" t="s">
        <v>89</v>
      </c>
      <c r="T326" s="29" t="s">
        <v>89</v>
      </c>
      <c r="U326" s="29">
        <v>0</v>
      </c>
      <c r="V326" s="58"/>
      <c r="W326" s="61"/>
      <c r="X326" s="64"/>
      <c r="Z326" s="30" t="s">
        <v>91</v>
      </c>
      <c r="AA326" s="30" t="s">
        <v>344</v>
      </c>
    </row>
    <row r="327" spans="1:27" ht="9" customHeight="1" x14ac:dyDescent="0.2">
      <c r="A327" s="59" t="s">
        <v>29</v>
      </c>
      <c r="B327" s="60">
        <v>9</v>
      </c>
      <c r="C327" s="29">
        <v>6.4</v>
      </c>
      <c r="D327" s="29">
        <v>130.30000000000001</v>
      </c>
      <c r="E327" s="29">
        <v>1.24</v>
      </c>
      <c r="F327" s="29">
        <v>12.43</v>
      </c>
      <c r="G327" s="29" t="s">
        <v>94</v>
      </c>
      <c r="H327" s="29">
        <v>5.35</v>
      </c>
      <c r="I327" s="29" t="s">
        <v>94</v>
      </c>
      <c r="J327" s="29">
        <v>41.79</v>
      </c>
      <c r="K327" s="29">
        <v>51.36</v>
      </c>
      <c r="L327" s="29">
        <v>39.799999999999997</v>
      </c>
      <c r="M327" s="29">
        <v>15.92</v>
      </c>
      <c r="N327" s="29">
        <v>2.77</v>
      </c>
      <c r="O327" s="29">
        <v>0.01</v>
      </c>
      <c r="P327" s="29">
        <v>0.63</v>
      </c>
      <c r="Q327" s="29">
        <v>14</v>
      </c>
      <c r="R327" s="29" t="s">
        <v>94</v>
      </c>
      <c r="S327" s="29" t="s">
        <v>89</v>
      </c>
      <c r="T327" s="29" t="s">
        <v>89</v>
      </c>
      <c r="U327" s="29">
        <v>19.079999999999998</v>
      </c>
      <c r="V327" s="58">
        <f>AVERAGE(U327:U331)</f>
        <v>15.607999999999999</v>
      </c>
      <c r="W327" s="61">
        <f>AVERAGE(U327:U366)</f>
        <v>12.124999999999998</v>
      </c>
      <c r="X327" s="63" t="s">
        <v>90</v>
      </c>
      <c r="Z327" s="30" t="s">
        <v>91</v>
      </c>
      <c r="AA327" s="30" t="s">
        <v>347</v>
      </c>
    </row>
    <row r="328" spans="1:27" ht="9" customHeight="1" x14ac:dyDescent="0.2">
      <c r="A328" s="59"/>
      <c r="B328" s="60"/>
      <c r="C328" s="29">
        <v>6.5</v>
      </c>
      <c r="D328" s="29">
        <v>131.6</v>
      </c>
      <c r="E328" s="29">
        <v>3.21</v>
      </c>
      <c r="F328" s="29">
        <v>13.32</v>
      </c>
      <c r="G328" s="29" t="s">
        <v>94</v>
      </c>
      <c r="H328" s="29">
        <v>11.86</v>
      </c>
      <c r="I328" s="29" t="s">
        <v>94</v>
      </c>
      <c r="J328" s="29">
        <v>45.07</v>
      </c>
      <c r="K328" s="29">
        <v>55.21</v>
      </c>
      <c r="L328" s="29">
        <v>37.880000000000003</v>
      </c>
      <c r="M328" s="29">
        <v>15.15</v>
      </c>
      <c r="N328" s="29">
        <v>4.16</v>
      </c>
      <c r="O328" s="29">
        <v>0.01</v>
      </c>
      <c r="P328" s="29" t="s">
        <v>94</v>
      </c>
      <c r="Q328" s="29">
        <v>15.79</v>
      </c>
      <c r="R328" s="29" t="s">
        <v>94</v>
      </c>
      <c r="S328" s="29" t="s">
        <v>89</v>
      </c>
      <c r="T328" s="29" t="s">
        <v>89</v>
      </c>
      <c r="U328" s="29">
        <v>41.62</v>
      </c>
      <c r="V328" s="58"/>
      <c r="W328" s="61"/>
      <c r="X328" s="63"/>
      <c r="Z328" s="30" t="s">
        <v>91</v>
      </c>
      <c r="AA328" s="30" t="s">
        <v>348</v>
      </c>
    </row>
    <row r="329" spans="1:27" ht="9" customHeight="1" x14ac:dyDescent="0.2">
      <c r="A329" s="59"/>
      <c r="B329" s="60"/>
      <c r="C329" s="29">
        <v>6.9</v>
      </c>
      <c r="D329" s="29">
        <v>46.4</v>
      </c>
      <c r="E329" s="29">
        <v>1.79</v>
      </c>
      <c r="F329" s="29">
        <v>10.33</v>
      </c>
      <c r="G329" s="29" t="s">
        <v>94</v>
      </c>
      <c r="H329" s="29">
        <v>6.28</v>
      </c>
      <c r="I329" s="29" t="s">
        <v>94</v>
      </c>
      <c r="J329" s="29">
        <v>44.94</v>
      </c>
      <c r="K329" s="29">
        <v>53.29</v>
      </c>
      <c r="L329" s="29">
        <v>42.59</v>
      </c>
      <c r="M329" s="29">
        <v>17.03</v>
      </c>
      <c r="N329" s="29">
        <v>2.57</v>
      </c>
      <c r="O329" s="29" t="s">
        <v>94</v>
      </c>
      <c r="P329" s="29">
        <v>0.13</v>
      </c>
      <c r="Q329" s="29">
        <v>14.71</v>
      </c>
      <c r="R329" s="29" t="s">
        <v>94</v>
      </c>
      <c r="S329" s="29" t="s">
        <v>89</v>
      </c>
      <c r="T329" s="29" t="s">
        <v>89</v>
      </c>
      <c r="U329" s="29">
        <v>17.34</v>
      </c>
      <c r="V329" s="58"/>
      <c r="W329" s="61"/>
      <c r="X329" s="63"/>
      <c r="Z329" s="30" t="s">
        <v>91</v>
      </c>
      <c r="AA329" s="30" t="s">
        <v>349</v>
      </c>
    </row>
    <row r="330" spans="1:27" ht="9" customHeight="1" x14ac:dyDescent="0.2">
      <c r="A330" s="59"/>
      <c r="B330" s="60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9" t="s">
        <v>89</v>
      </c>
      <c r="T330" s="29" t="s">
        <v>89</v>
      </c>
      <c r="U330" s="29">
        <v>0</v>
      </c>
      <c r="V330" s="58"/>
      <c r="W330" s="61"/>
      <c r="X330" s="63"/>
      <c r="Z330" s="30" t="s">
        <v>91</v>
      </c>
      <c r="AA330" s="30" t="s">
        <v>350</v>
      </c>
    </row>
    <row r="331" spans="1:27" ht="9" customHeight="1" x14ac:dyDescent="0.2">
      <c r="A331" s="59"/>
      <c r="B331" s="60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9" t="s">
        <v>89</v>
      </c>
      <c r="T331" s="29" t="s">
        <v>89</v>
      </c>
      <c r="U331" s="29">
        <v>0</v>
      </c>
      <c r="V331" s="58"/>
      <c r="W331" s="61"/>
      <c r="X331" s="63"/>
      <c r="Z331" s="30" t="s">
        <v>91</v>
      </c>
      <c r="AA331" s="30" t="s">
        <v>351</v>
      </c>
    </row>
    <row r="332" spans="1:27" ht="9" customHeight="1" x14ac:dyDescent="0.2">
      <c r="A332" s="59"/>
      <c r="B332" s="60">
        <v>10</v>
      </c>
      <c r="C332" s="29">
        <v>7.6</v>
      </c>
      <c r="D332" s="29">
        <v>126.4</v>
      </c>
      <c r="E332" s="29">
        <v>2.25</v>
      </c>
      <c r="F332" s="29">
        <v>9.89</v>
      </c>
      <c r="G332" s="29" t="s">
        <v>94</v>
      </c>
      <c r="H332" s="29">
        <v>3.8</v>
      </c>
      <c r="I332" s="29" t="s">
        <v>94</v>
      </c>
      <c r="J332" s="29">
        <v>34.4</v>
      </c>
      <c r="K332" s="29">
        <v>46.2</v>
      </c>
      <c r="L332" s="29">
        <v>33.200000000000003</v>
      </c>
      <c r="M332" s="29">
        <v>13.28</v>
      </c>
      <c r="N332" s="29">
        <v>3.12</v>
      </c>
      <c r="O332" s="29">
        <v>0.01</v>
      </c>
      <c r="P332" s="29" t="s">
        <v>94</v>
      </c>
      <c r="Q332" s="29">
        <v>17.21</v>
      </c>
      <c r="R332" s="29" t="s">
        <v>94</v>
      </c>
      <c r="S332" s="29" t="s">
        <v>89</v>
      </c>
      <c r="T332" s="29" t="s">
        <v>89</v>
      </c>
      <c r="U332" s="29">
        <v>41.62</v>
      </c>
      <c r="V332" s="58">
        <f>AVERAGE(U332:U339)</f>
        <v>31.36</v>
      </c>
      <c r="W332" s="61"/>
      <c r="X332" s="63"/>
      <c r="Z332" s="30" t="s">
        <v>91</v>
      </c>
      <c r="AA332" s="30" t="s">
        <v>352</v>
      </c>
    </row>
    <row r="333" spans="1:27" ht="9" customHeight="1" x14ac:dyDescent="0.2">
      <c r="A333" s="59"/>
      <c r="B333" s="60"/>
      <c r="C333" s="29">
        <v>7.5</v>
      </c>
      <c r="D333" s="29">
        <v>124.6</v>
      </c>
      <c r="E333" s="29">
        <v>2.2400000000000002</v>
      </c>
      <c r="F333" s="29">
        <v>9.49</v>
      </c>
      <c r="G333" s="29" t="s">
        <v>94</v>
      </c>
      <c r="H333" s="29">
        <v>3.5</v>
      </c>
      <c r="I333" s="29" t="s">
        <v>94</v>
      </c>
      <c r="J333" s="29">
        <v>34</v>
      </c>
      <c r="K333" s="29">
        <v>43.6</v>
      </c>
      <c r="L333" s="29">
        <v>33</v>
      </c>
      <c r="M333" s="29">
        <v>13.2</v>
      </c>
      <c r="N333" s="29">
        <v>2.54</v>
      </c>
      <c r="O333" s="29">
        <v>0.01</v>
      </c>
      <c r="P333" s="29" t="s">
        <v>94</v>
      </c>
      <c r="Q333" s="29">
        <v>17.93</v>
      </c>
      <c r="R333" s="29" t="s">
        <v>353</v>
      </c>
      <c r="S333" s="29" t="s">
        <v>89</v>
      </c>
      <c r="T333" s="29" t="s">
        <v>89</v>
      </c>
      <c r="U333" s="29">
        <v>24.28</v>
      </c>
      <c r="V333" s="58"/>
      <c r="W333" s="61"/>
      <c r="X333" s="63"/>
      <c r="Z333" s="30" t="s">
        <v>91</v>
      </c>
      <c r="AA333" s="30" t="s">
        <v>354</v>
      </c>
    </row>
    <row r="334" spans="1:27" ht="9" customHeight="1" x14ac:dyDescent="0.2">
      <c r="A334" s="59"/>
      <c r="B334" s="60"/>
      <c r="C334" s="29">
        <v>7.5</v>
      </c>
      <c r="D334" s="29">
        <v>123.5</v>
      </c>
      <c r="E334" s="29">
        <v>0.77</v>
      </c>
      <c r="F334" s="29">
        <v>10.39</v>
      </c>
      <c r="G334" s="29" t="s">
        <v>94</v>
      </c>
      <c r="H334" s="29">
        <v>4.8</v>
      </c>
      <c r="I334" s="29" t="s">
        <v>94</v>
      </c>
      <c r="J334" s="29">
        <v>37.5</v>
      </c>
      <c r="K334" s="29">
        <v>44.6</v>
      </c>
      <c r="L334" s="29">
        <v>32.6</v>
      </c>
      <c r="M334" s="29">
        <v>13.04</v>
      </c>
      <c r="N334" s="29">
        <v>2.88</v>
      </c>
      <c r="O334" s="29" t="s">
        <v>94</v>
      </c>
      <c r="P334" s="29" t="s">
        <v>94</v>
      </c>
      <c r="Q334" s="29">
        <v>15.07</v>
      </c>
      <c r="R334" s="29" t="s">
        <v>120</v>
      </c>
      <c r="S334" s="29" t="s">
        <v>89</v>
      </c>
      <c r="T334" s="29" t="s">
        <v>89</v>
      </c>
      <c r="U334" s="29">
        <v>7.19</v>
      </c>
      <c r="V334" s="58"/>
      <c r="W334" s="61"/>
      <c r="X334" s="63"/>
      <c r="Z334" s="30" t="s">
        <v>91</v>
      </c>
      <c r="AA334" s="30" t="s">
        <v>355</v>
      </c>
    </row>
    <row r="335" spans="1:27" ht="9" customHeight="1" x14ac:dyDescent="0.2">
      <c r="A335" s="59"/>
      <c r="B335" s="60"/>
      <c r="C335" s="29">
        <v>7.2</v>
      </c>
      <c r="D335" s="29">
        <v>129.4</v>
      </c>
      <c r="E335" s="29">
        <v>1.63</v>
      </c>
      <c r="F335" s="29">
        <v>9.09</v>
      </c>
      <c r="G335" s="29" t="s">
        <v>94</v>
      </c>
      <c r="H335" s="29">
        <v>3.65</v>
      </c>
      <c r="I335" s="29" t="s">
        <v>94</v>
      </c>
      <c r="J335" s="29">
        <v>36.200000000000003</v>
      </c>
      <c r="K335" s="29">
        <v>48.2</v>
      </c>
      <c r="L335" s="29">
        <v>32.200000000000003</v>
      </c>
      <c r="M335" s="29">
        <v>12.88</v>
      </c>
      <c r="N335" s="29">
        <v>3.84</v>
      </c>
      <c r="O335" s="29" t="s">
        <v>94</v>
      </c>
      <c r="P335" s="29" t="s">
        <v>94</v>
      </c>
      <c r="Q335" s="29">
        <v>16.86</v>
      </c>
      <c r="R335" s="29" t="s">
        <v>94</v>
      </c>
      <c r="S335" s="29" t="s">
        <v>93</v>
      </c>
      <c r="T335" s="29" t="s">
        <v>89</v>
      </c>
      <c r="U335" s="29">
        <v>43.11</v>
      </c>
      <c r="V335" s="58"/>
      <c r="W335" s="61"/>
      <c r="X335" s="63"/>
      <c r="Z335" s="30" t="s">
        <v>91</v>
      </c>
      <c r="AA335" s="30" t="s">
        <v>356</v>
      </c>
    </row>
    <row r="336" spans="1:27" ht="9" customHeight="1" x14ac:dyDescent="0.2">
      <c r="A336" s="59"/>
      <c r="B336" s="60"/>
      <c r="C336" s="29">
        <v>7.37</v>
      </c>
      <c r="D336" s="29">
        <v>127.3</v>
      </c>
      <c r="E336" s="29">
        <v>1.57</v>
      </c>
      <c r="F336" s="29">
        <v>8.74</v>
      </c>
      <c r="G336" s="29" t="s">
        <v>94</v>
      </c>
      <c r="H336" s="29">
        <v>3.8</v>
      </c>
      <c r="I336" s="29" t="s">
        <v>94</v>
      </c>
      <c r="J336" s="29">
        <v>35.200000000000003</v>
      </c>
      <c r="K336" s="29">
        <v>51.4</v>
      </c>
      <c r="L336" s="29">
        <v>32.4</v>
      </c>
      <c r="M336" s="29">
        <v>12.96</v>
      </c>
      <c r="N336" s="29">
        <v>4.5599999999999996</v>
      </c>
      <c r="O336" s="29">
        <v>0.01</v>
      </c>
      <c r="P336" s="29" t="s">
        <v>94</v>
      </c>
      <c r="Q336" s="29">
        <v>14.36</v>
      </c>
      <c r="R336" s="29" t="s">
        <v>94</v>
      </c>
      <c r="S336" s="29" t="s">
        <v>93</v>
      </c>
      <c r="T336" s="29" t="s">
        <v>89</v>
      </c>
      <c r="U336" s="29">
        <v>34.68</v>
      </c>
      <c r="V336" s="58"/>
      <c r="W336" s="61"/>
      <c r="X336" s="63"/>
      <c r="Z336" s="30" t="s">
        <v>91</v>
      </c>
      <c r="AA336" s="30" t="s">
        <v>351</v>
      </c>
    </row>
    <row r="337" spans="1:27" ht="9" customHeight="1" x14ac:dyDescent="0.2">
      <c r="A337" s="59"/>
      <c r="B337" s="60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9" t="s">
        <v>93</v>
      </c>
      <c r="T337" s="29" t="s">
        <v>93</v>
      </c>
      <c r="U337" s="29">
        <v>100</v>
      </c>
      <c r="V337" s="58"/>
      <c r="W337" s="61"/>
      <c r="X337" s="63"/>
      <c r="Z337" s="30" t="s">
        <v>91</v>
      </c>
      <c r="AA337" s="30" t="s">
        <v>352</v>
      </c>
    </row>
    <row r="338" spans="1:27" ht="9" customHeight="1" x14ac:dyDescent="0.2">
      <c r="A338" s="59"/>
      <c r="B338" s="60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9" t="s">
        <v>89</v>
      </c>
      <c r="T338" s="29" t="s">
        <v>89</v>
      </c>
      <c r="U338" s="29">
        <v>0</v>
      </c>
      <c r="V338" s="58"/>
      <c r="W338" s="61"/>
      <c r="X338" s="63"/>
      <c r="Z338" s="30" t="s">
        <v>91</v>
      </c>
      <c r="AA338" s="30" t="s">
        <v>356</v>
      </c>
    </row>
    <row r="339" spans="1:27" ht="9" customHeight="1" x14ac:dyDescent="0.2">
      <c r="A339" s="59"/>
      <c r="B339" s="60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9" t="s">
        <v>89</v>
      </c>
      <c r="T339" s="29" t="s">
        <v>89</v>
      </c>
      <c r="U339" s="29">
        <v>0</v>
      </c>
      <c r="V339" s="58"/>
      <c r="W339" s="61"/>
      <c r="X339" s="63"/>
      <c r="Z339" s="30" t="s">
        <v>91</v>
      </c>
      <c r="AA339" s="30" t="s">
        <v>357</v>
      </c>
    </row>
    <row r="340" spans="1:27" ht="9" customHeight="1" x14ac:dyDescent="0.2">
      <c r="A340" s="59"/>
      <c r="B340" s="60">
        <v>11</v>
      </c>
      <c r="C340" s="29">
        <v>7.5</v>
      </c>
      <c r="D340" s="29">
        <v>128.9</v>
      </c>
      <c r="E340" s="29">
        <v>4.51</v>
      </c>
      <c r="F340" s="29">
        <v>10.44</v>
      </c>
      <c r="G340" s="29" t="s">
        <v>94</v>
      </c>
      <c r="H340" s="29" t="s">
        <v>94</v>
      </c>
      <c r="I340" s="29" t="s">
        <v>94</v>
      </c>
      <c r="J340" s="29">
        <v>33</v>
      </c>
      <c r="K340" s="29">
        <v>49.2</v>
      </c>
      <c r="L340" s="29">
        <v>33</v>
      </c>
      <c r="M340" s="29">
        <v>13.2</v>
      </c>
      <c r="N340" s="29">
        <v>3.89</v>
      </c>
      <c r="O340" s="29">
        <v>0.03</v>
      </c>
      <c r="P340" s="29" t="s">
        <v>94</v>
      </c>
      <c r="Q340" s="29">
        <v>18.29</v>
      </c>
      <c r="R340" s="29" t="s">
        <v>128</v>
      </c>
      <c r="S340" s="29" t="s">
        <v>89</v>
      </c>
      <c r="T340" s="29" t="s">
        <v>89</v>
      </c>
      <c r="U340" s="29">
        <v>24.28</v>
      </c>
      <c r="V340" s="58">
        <f ca="1">AVERAGE(U340:V353)</f>
        <v>0</v>
      </c>
      <c r="W340" s="61"/>
      <c r="X340" s="63"/>
      <c r="Z340" s="30" t="s">
        <v>91</v>
      </c>
      <c r="AA340" s="30" t="s">
        <v>355</v>
      </c>
    </row>
    <row r="341" spans="1:27" ht="9" customHeight="1" x14ac:dyDescent="0.2">
      <c r="A341" s="59"/>
      <c r="B341" s="60"/>
      <c r="C341" s="29">
        <v>7.4</v>
      </c>
      <c r="D341" s="29">
        <v>130.6</v>
      </c>
      <c r="E341" s="29">
        <v>3.35</v>
      </c>
      <c r="F341" s="29">
        <v>13.84</v>
      </c>
      <c r="G341" s="29" t="s">
        <v>94</v>
      </c>
      <c r="H341" s="29" t="s">
        <v>94</v>
      </c>
      <c r="I341" s="29" t="s">
        <v>94</v>
      </c>
      <c r="J341" s="29">
        <v>32.9</v>
      </c>
      <c r="K341" s="29">
        <v>60.4</v>
      </c>
      <c r="L341" s="29">
        <v>37.4</v>
      </c>
      <c r="M341" s="29">
        <v>14.96</v>
      </c>
      <c r="N341" s="29">
        <v>5.52</v>
      </c>
      <c r="O341" s="29">
        <v>0.01</v>
      </c>
      <c r="P341" s="29">
        <v>0.88</v>
      </c>
      <c r="Q341" s="29">
        <v>15.43</v>
      </c>
      <c r="R341" s="29" t="s">
        <v>118</v>
      </c>
      <c r="S341" s="29" t="s">
        <v>89</v>
      </c>
      <c r="T341" s="29" t="s">
        <v>89</v>
      </c>
      <c r="U341" s="29">
        <v>24.28</v>
      </c>
      <c r="V341" s="58"/>
      <c r="W341" s="61"/>
      <c r="X341" s="63"/>
      <c r="Z341" s="30" t="s">
        <v>91</v>
      </c>
      <c r="AA341" s="30" t="s">
        <v>355</v>
      </c>
    </row>
    <row r="342" spans="1:27" ht="9" customHeight="1" x14ac:dyDescent="0.2">
      <c r="A342" s="59"/>
      <c r="B342" s="60"/>
      <c r="C342" s="29">
        <v>6.7</v>
      </c>
      <c r="D342" s="29">
        <v>130.1</v>
      </c>
      <c r="E342" s="29">
        <v>6.5</v>
      </c>
      <c r="F342" s="29">
        <v>14.59</v>
      </c>
      <c r="G342" s="29" t="s">
        <v>94</v>
      </c>
      <c r="H342" s="29" t="s">
        <v>94</v>
      </c>
      <c r="I342" s="29" t="s">
        <v>94</v>
      </c>
      <c r="J342" s="29">
        <v>32.200000000000003</v>
      </c>
      <c r="K342" s="29">
        <v>55.2</v>
      </c>
      <c r="L342" s="29">
        <v>35.4</v>
      </c>
      <c r="M342" s="29">
        <v>14.16</v>
      </c>
      <c r="N342" s="29">
        <v>4.75</v>
      </c>
      <c r="O342" s="29">
        <v>0.04</v>
      </c>
      <c r="P342" s="29" t="s">
        <v>94</v>
      </c>
      <c r="Q342" s="29">
        <v>20.43</v>
      </c>
      <c r="R342" s="29" t="s">
        <v>124</v>
      </c>
      <c r="S342" s="29" t="s">
        <v>89</v>
      </c>
      <c r="T342" s="29" t="s">
        <v>89</v>
      </c>
      <c r="U342" s="29">
        <v>24.28</v>
      </c>
      <c r="V342" s="58"/>
      <c r="W342" s="61"/>
      <c r="X342" s="63"/>
      <c r="Z342" s="30" t="s">
        <v>91</v>
      </c>
      <c r="AA342" s="30" t="s">
        <v>352</v>
      </c>
    </row>
    <row r="343" spans="1:27" ht="9" customHeight="1" x14ac:dyDescent="0.2">
      <c r="A343" s="59"/>
      <c r="B343" s="60"/>
      <c r="C343" s="29">
        <v>6.75</v>
      </c>
      <c r="D343" s="29">
        <v>116.7</v>
      </c>
      <c r="E343" s="29">
        <v>1.1200000000000001</v>
      </c>
      <c r="F343" s="29">
        <v>8.99</v>
      </c>
      <c r="G343" s="29" t="s">
        <v>94</v>
      </c>
      <c r="H343" s="29" t="s">
        <v>94</v>
      </c>
      <c r="I343" s="29" t="s">
        <v>94</v>
      </c>
      <c r="J343" s="29">
        <v>37.5</v>
      </c>
      <c r="K343" s="29">
        <v>46.6</v>
      </c>
      <c r="L343" s="29">
        <v>30.8</v>
      </c>
      <c r="M343" s="29">
        <v>12.32</v>
      </c>
      <c r="N343" s="29">
        <v>3.79</v>
      </c>
      <c r="O343" s="29">
        <v>0.01</v>
      </c>
      <c r="P343" s="29">
        <v>1.1299999999999999</v>
      </c>
      <c r="Q343" s="29">
        <v>14</v>
      </c>
      <c r="R343" s="29" t="s">
        <v>94</v>
      </c>
      <c r="S343" s="29" t="s">
        <v>89</v>
      </c>
      <c r="T343" s="29" t="s">
        <v>89</v>
      </c>
      <c r="U343" s="29">
        <v>17.34</v>
      </c>
      <c r="V343" s="58"/>
      <c r="W343" s="61"/>
      <c r="X343" s="63"/>
      <c r="Z343" s="30" t="s">
        <v>91</v>
      </c>
      <c r="AA343" s="30" t="s">
        <v>358</v>
      </c>
    </row>
    <row r="344" spans="1:27" ht="9" customHeight="1" x14ac:dyDescent="0.2">
      <c r="A344" s="59"/>
      <c r="B344" s="60"/>
      <c r="C344" s="29">
        <v>6.87</v>
      </c>
      <c r="D344" s="29">
        <v>117.5</v>
      </c>
      <c r="E344" s="29">
        <v>3.42</v>
      </c>
      <c r="F344" s="29">
        <v>8.94</v>
      </c>
      <c r="G344" s="29" t="s">
        <v>94</v>
      </c>
      <c r="H344" s="29" t="s">
        <v>94</v>
      </c>
      <c r="I344" s="29" t="s">
        <v>94</v>
      </c>
      <c r="J344" s="29">
        <v>35.799999999999997</v>
      </c>
      <c r="K344" s="29">
        <v>51.4</v>
      </c>
      <c r="L344" s="29">
        <v>31.8</v>
      </c>
      <c r="M344" s="29">
        <v>12.72</v>
      </c>
      <c r="N344" s="29">
        <v>4.7</v>
      </c>
      <c r="O344" s="29" t="s">
        <v>94</v>
      </c>
      <c r="P344" s="29">
        <v>5.88</v>
      </c>
      <c r="Q344" s="29">
        <v>17.57</v>
      </c>
      <c r="R344" s="29" t="s">
        <v>359</v>
      </c>
      <c r="S344" s="29" t="s">
        <v>89</v>
      </c>
      <c r="T344" s="29" t="s">
        <v>89</v>
      </c>
      <c r="U344" s="29">
        <v>24.28</v>
      </c>
      <c r="V344" s="58"/>
      <c r="W344" s="61"/>
      <c r="X344" s="63"/>
      <c r="Z344" s="30" t="s">
        <v>91</v>
      </c>
      <c r="AA344" s="30" t="s">
        <v>360</v>
      </c>
    </row>
    <row r="345" spans="1:27" ht="9" customHeight="1" x14ac:dyDescent="0.2">
      <c r="A345" s="59"/>
      <c r="B345" s="60"/>
      <c r="C345" s="29">
        <v>7.05</v>
      </c>
      <c r="D345" s="29">
        <v>118.6</v>
      </c>
      <c r="E345" s="29">
        <v>3.6</v>
      </c>
      <c r="F345" s="29">
        <v>8.5399999999999991</v>
      </c>
      <c r="G345" s="29" t="s">
        <v>94</v>
      </c>
      <c r="H345" s="29" t="s">
        <v>94</v>
      </c>
      <c r="I345" s="29" t="s">
        <v>94</v>
      </c>
      <c r="J345" s="29">
        <v>37.200000000000003</v>
      </c>
      <c r="K345" s="29">
        <v>47.4</v>
      </c>
      <c r="L345" s="29">
        <v>31.2</v>
      </c>
      <c r="M345" s="29">
        <v>12.48</v>
      </c>
      <c r="N345" s="29">
        <v>3.89</v>
      </c>
      <c r="O345" s="29" t="s">
        <v>94</v>
      </c>
      <c r="P345" s="29">
        <v>1.38</v>
      </c>
      <c r="Q345" s="29">
        <v>19</v>
      </c>
      <c r="R345" s="29" t="s">
        <v>361</v>
      </c>
      <c r="S345" s="29" t="s">
        <v>89</v>
      </c>
      <c r="T345" s="29" t="s">
        <v>89</v>
      </c>
      <c r="U345" s="29">
        <v>24.28</v>
      </c>
      <c r="V345" s="58"/>
      <c r="W345" s="61"/>
      <c r="X345" s="63"/>
      <c r="Z345" s="30" t="s">
        <v>91</v>
      </c>
      <c r="AA345" s="30" t="s">
        <v>362</v>
      </c>
    </row>
    <row r="346" spans="1:27" ht="9" customHeight="1" x14ac:dyDescent="0.2">
      <c r="A346" s="59"/>
      <c r="B346" s="60"/>
      <c r="C346" s="29">
        <v>6.73</v>
      </c>
      <c r="D346" s="29">
        <v>131</v>
      </c>
      <c r="E346" s="29">
        <v>0.91</v>
      </c>
      <c r="F346" s="29">
        <v>12.94</v>
      </c>
      <c r="G346" s="29" t="s">
        <v>94</v>
      </c>
      <c r="H346" s="29" t="s">
        <v>94</v>
      </c>
      <c r="I346" s="29" t="s">
        <v>94</v>
      </c>
      <c r="J346" s="29">
        <v>43.2</v>
      </c>
      <c r="K346" s="29">
        <v>49.8</v>
      </c>
      <c r="L346" s="29">
        <v>41</v>
      </c>
      <c r="M346" s="29">
        <v>16.399999999999999</v>
      </c>
      <c r="N346" s="29">
        <v>2.11</v>
      </c>
      <c r="O346" s="29">
        <v>0.05</v>
      </c>
      <c r="P346" s="29">
        <v>2.38</v>
      </c>
      <c r="Q346" s="29">
        <v>2.21</v>
      </c>
      <c r="R346" s="29" t="s">
        <v>363</v>
      </c>
      <c r="S346" s="29" t="s">
        <v>89</v>
      </c>
      <c r="T346" s="29" t="s">
        <v>89</v>
      </c>
      <c r="U346" s="29">
        <v>0</v>
      </c>
      <c r="V346" s="58"/>
      <c r="W346" s="61"/>
      <c r="X346" s="63"/>
      <c r="Z346" s="30" t="s">
        <v>91</v>
      </c>
      <c r="AA346" s="30" t="s">
        <v>364</v>
      </c>
    </row>
    <row r="347" spans="1:27" ht="9" customHeight="1" x14ac:dyDescent="0.2">
      <c r="A347" s="59"/>
      <c r="B347" s="60"/>
      <c r="C347" s="29">
        <v>6.72</v>
      </c>
      <c r="D347" s="29">
        <v>130</v>
      </c>
      <c r="E347" s="29">
        <v>0.83</v>
      </c>
      <c r="F347" s="29">
        <v>10.039999999999999</v>
      </c>
      <c r="G347" s="29" t="s">
        <v>94</v>
      </c>
      <c r="H347" s="29" t="s">
        <v>94</v>
      </c>
      <c r="I347" s="29" t="s">
        <v>94</v>
      </c>
      <c r="J347" s="29">
        <v>38.1</v>
      </c>
      <c r="K347" s="29">
        <v>54.2</v>
      </c>
      <c r="L347" s="29">
        <v>36.200000000000003</v>
      </c>
      <c r="M347" s="29">
        <v>14.48</v>
      </c>
      <c r="N347" s="29">
        <v>4.32</v>
      </c>
      <c r="O347" s="29">
        <v>0.05</v>
      </c>
      <c r="P347" s="29">
        <v>1.88</v>
      </c>
      <c r="Q347" s="29">
        <v>2.57</v>
      </c>
      <c r="R347" s="29" t="s">
        <v>162</v>
      </c>
      <c r="S347" s="29" t="s">
        <v>89</v>
      </c>
      <c r="T347" s="29" t="s">
        <v>89</v>
      </c>
      <c r="U347" s="29">
        <v>0</v>
      </c>
      <c r="V347" s="58"/>
      <c r="W347" s="61"/>
      <c r="X347" s="63"/>
      <c r="Z347" s="30" t="s">
        <v>91</v>
      </c>
      <c r="AA347" s="30" t="s">
        <v>358</v>
      </c>
    </row>
    <row r="348" spans="1:27" ht="9" customHeight="1" x14ac:dyDescent="0.2">
      <c r="A348" s="59"/>
      <c r="B348" s="60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9" t="s">
        <v>89</v>
      </c>
      <c r="T348" s="29" t="s">
        <v>89</v>
      </c>
      <c r="U348" s="29">
        <v>0</v>
      </c>
      <c r="V348" s="58"/>
      <c r="W348" s="61"/>
      <c r="X348" s="63"/>
      <c r="Z348" s="30" t="s">
        <v>91</v>
      </c>
      <c r="AA348" s="30" t="s">
        <v>365</v>
      </c>
    </row>
    <row r="349" spans="1:27" ht="9" customHeight="1" x14ac:dyDescent="0.2">
      <c r="A349" s="59"/>
      <c r="B349" s="60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9" t="s">
        <v>89</v>
      </c>
      <c r="T349" s="29" t="s">
        <v>89</v>
      </c>
      <c r="U349" s="29">
        <v>0</v>
      </c>
      <c r="V349" s="58"/>
      <c r="W349" s="61"/>
      <c r="X349" s="63"/>
      <c r="Z349" s="30" t="s">
        <v>91</v>
      </c>
      <c r="AA349" s="30" t="s">
        <v>366</v>
      </c>
    </row>
    <row r="350" spans="1:27" ht="9" customHeight="1" x14ac:dyDescent="0.2">
      <c r="A350" s="59"/>
      <c r="B350" s="60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9" t="s">
        <v>89</v>
      </c>
      <c r="T350" s="29" t="s">
        <v>89</v>
      </c>
      <c r="U350" s="29">
        <v>0</v>
      </c>
      <c r="V350" s="58"/>
      <c r="W350" s="61"/>
      <c r="X350" s="63"/>
      <c r="Z350" s="30" t="s">
        <v>91</v>
      </c>
      <c r="AA350" s="30" t="s">
        <v>367</v>
      </c>
    </row>
    <row r="351" spans="1:27" ht="9" customHeight="1" x14ac:dyDescent="0.2">
      <c r="A351" s="59"/>
      <c r="B351" s="60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9" t="s">
        <v>89</v>
      </c>
      <c r="T351" s="29" t="s">
        <v>89</v>
      </c>
      <c r="U351" s="29">
        <v>0</v>
      </c>
      <c r="V351" s="58"/>
      <c r="W351" s="61"/>
      <c r="X351" s="63"/>
      <c r="Z351" s="30" t="s">
        <v>91</v>
      </c>
      <c r="AA351" s="30" t="s">
        <v>368</v>
      </c>
    </row>
    <row r="352" spans="1:27" ht="9" customHeight="1" x14ac:dyDescent="0.2">
      <c r="A352" s="59"/>
      <c r="B352" s="60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9" t="s">
        <v>89</v>
      </c>
      <c r="T352" s="29" t="s">
        <v>89</v>
      </c>
      <c r="U352" s="29">
        <v>0</v>
      </c>
      <c r="V352" s="58"/>
      <c r="W352" s="61"/>
      <c r="X352" s="63"/>
      <c r="Z352" s="30" t="s">
        <v>91</v>
      </c>
      <c r="AA352" s="30" t="s">
        <v>357</v>
      </c>
    </row>
    <row r="353" spans="1:27" ht="9" customHeight="1" x14ac:dyDescent="0.2">
      <c r="A353" s="59"/>
      <c r="B353" s="60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9" t="s">
        <v>89</v>
      </c>
      <c r="T353" s="29" t="s">
        <v>89</v>
      </c>
      <c r="U353" s="29">
        <v>0</v>
      </c>
      <c r="V353" s="58"/>
      <c r="W353" s="61"/>
      <c r="X353" s="63"/>
      <c r="Z353" s="30" t="s">
        <v>91</v>
      </c>
      <c r="AA353" s="30" t="s">
        <v>356</v>
      </c>
    </row>
    <row r="354" spans="1:27" ht="9" customHeight="1" x14ac:dyDescent="0.2">
      <c r="A354" s="59"/>
      <c r="B354" s="60">
        <v>12</v>
      </c>
      <c r="C354" s="29">
        <v>7.38</v>
      </c>
      <c r="D354" s="29">
        <v>147.4</v>
      </c>
      <c r="E354" s="29">
        <v>0.83</v>
      </c>
      <c r="F354" s="29">
        <v>13.94</v>
      </c>
      <c r="G354" s="29" t="s">
        <v>94</v>
      </c>
      <c r="H354" s="29" t="s">
        <v>94</v>
      </c>
      <c r="I354" s="29" t="s">
        <v>94</v>
      </c>
      <c r="J354" s="29">
        <v>42.7</v>
      </c>
      <c r="K354" s="29">
        <v>50.2</v>
      </c>
      <c r="L354" s="29">
        <v>35.4</v>
      </c>
      <c r="M354" s="29">
        <v>14.16</v>
      </c>
      <c r="N354" s="29">
        <v>3.55</v>
      </c>
      <c r="O354" s="29" t="s">
        <v>94</v>
      </c>
      <c r="P354" s="29">
        <v>1.63</v>
      </c>
      <c r="Q354" s="29">
        <v>1.86</v>
      </c>
      <c r="R354" s="29" t="s">
        <v>215</v>
      </c>
      <c r="S354" s="29" t="s">
        <v>89</v>
      </c>
      <c r="T354" s="29" t="s">
        <v>89</v>
      </c>
      <c r="U354" s="29">
        <v>0</v>
      </c>
      <c r="V354" s="58">
        <f>AVERAGE(U354:U366)</f>
        <v>1.3338461538461539</v>
      </c>
      <c r="W354" s="61"/>
      <c r="X354" s="63"/>
      <c r="Z354" s="30" t="s">
        <v>91</v>
      </c>
      <c r="AA354" s="30" t="s">
        <v>351</v>
      </c>
    </row>
    <row r="355" spans="1:27" ht="9" customHeight="1" x14ac:dyDescent="0.2">
      <c r="A355" s="59"/>
      <c r="B355" s="60"/>
      <c r="C355" s="29">
        <v>7.59</v>
      </c>
      <c r="D355" s="29">
        <v>146.69999999999999</v>
      </c>
      <c r="E355" s="29">
        <v>0.81</v>
      </c>
      <c r="F355" s="29">
        <v>14.89</v>
      </c>
      <c r="G355" s="29" t="s">
        <v>94</v>
      </c>
      <c r="H355" s="29" t="s">
        <v>94</v>
      </c>
      <c r="I355" s="29" t="s">
        <v>94</v>
      </c>
      <c r="J355" s="29">
        <v>42.9</v>
      </c>
      <c r="K355" s="29">
        <v>49.8</v>
      </c>
      <c r="L355" s="29">
        <v>35</v>
      </c>
      <c r="M355" s="29">
        <v>14</v>
      </c>
      <c r="N355" s="29">
        <v>3.55</v>
      </c>
      <c r="O355" s="29" t="s">
        <v>94</v>
      </c>
      <c r="P355" s="29">
        <v>0.13</v>
      </c>
      <c r="Q355" s="29">
        <v>2.57</v>
      </c>
      <c r="R355" s="29" t="s">
        <v>227</v>
      </c>
      <c r="S355" s="29" t="s">
        <v>89</v>
      </c>
      <c r="T355" s="29" t="s">
        <v>89</v>
      </c>
      <c r="U355" s="29">
        <v>0</v>
      </c>
      <c r="V355" s="58"/>
      <c r="W355" s="61"/>
      <c r="X355" s="63"/>
      <c r="Z355" s="30" t="s">
        <v>91</v>
      </c>
      <c r="AA355" s="30" t="s">
        <v>355</v>
      </c>
    </row>
    <row r="356" spans="1:27" ht="9" customHeight="1" x14ac:dyDescent="0.2">
      <c r="A356" s="59"/>
      <c r="B356" s="60"/>
      <c r="C356" s="29">
        <v>7.48</v>
      </c>
      <c r="D356" s="29">
        <v>139.80000000000001</v>
      </c>
      <c r="E356" s="29">
        <v>0.89</v>
      </c>
      <c r="F356" s="29">
        <v>10.69</v>
      </c>
      <c r="G356" s="29" t="s">
        <v>94</v>
      </c>
      <c r="H356" s="29" t="s">
        <v>94</v>
      </c>
      <c r="I356" s="29" t="s">
        <v>94</v>
      </c>
      <c r="J356" s="29">
        <v>42.8</v>
      </c>
      <c r="K356" s="29">
        <v>49</v>
      </c>
      <c r="L356" s="29">
        <v>32.799999999999997</v>
      </c>
      <c r="M356" s="29">
        <v>13.12</v>
      </c>
      <c r="N356" s="29">
        <v>3.89</v>
      </c>
      <c r="O356" s="29">
        <v>0.01</v>
      </c>
      <c r="P356" s="29">
        <v>0.38</v>
      </c>
      <c r="Q356" s="29">
        <v>3.29</v>
      </c>
      <c r="R356" s="29" t="s">
        <v>369</v>
      </c>
      <c r="S356" s="29" t="s">
        <v>89</v>
      </c>
      <c r="T356" s="29" t="s">
        <v>89</v>
      </c>
      <c r="U356" s="29">
        <v>0</v>
      </c>
      <c r="V356" s="58"/>
      <c r="W356" s="61"/>
      <c r="X356" s="63"/>
      <c r="Z356" s="30" t="s">
        <v>91</v>
      </c>
      <c r="AA356" s="30" t="s">
        <v>357</v>
      </c>
    </row>
    <row r="357" spans="1:27" ht="9" customHeight="1" x14ac:dyDescent="0.2">
      <c r="A357" s="59"/>
      <c r="B357" s="60"/>
      <c r="C357" s="29">
        <v>8.1999999999999993</v>
      </c>
      <c r="D357" s="29">
        <v>163.19999999999999</v>
      </c>
      <c r="E357" s="29">
        <v>0.61</v>
      </c>
      <c r="F357" s="29">
        <v>10.039999999999999</v>
      </c>
      <c r="G357" s="29" t="s">
        <v>94</v>
      </c>
      <c r="H357" s="29" t="s">
        <v>94</v>
      </c>
      <c r="I357" s="29" t="s">
        <v>94</v>
      </c>
      <c r="J357" s="29">
        <v>55.8</v>
      </c>
      <c r="K357" s="29">
        <v>63.8</v>
      </c>
      <c r="L357" s="29">
        <v>42.8</v>
      </c>
      <c r="M357" s="29">
        <v>17.12</v>
      </c>
      <c r="N357" s="29">
        <v>5.04</v>
      </c>
      <c r="O357" s="29" t="s">
        <v>94</v>
      </c>
      <c r="P357" s="29">
        <v>0.13</v>
      </c>
      <c r="Q357" s="29">
        <v>3.64</v>
      </c>
      <c r="R357" s="29" t="s">
        <v>237</v>
      </c>
      <c r="S357" s="29" t="s">
        <v>89</v>
      </c>
      <c r="T357" s="29" t="s">
        <v>89</v>
      </c>
      <c r="U357" s="29">
        <v>0</v>
      </c>
      <c r="V357" s="58"/>
      <c r="W357" s="61"/>
      <c r="X357" s="63"/>
      <c r="Z357" s="30" t="s">
        <v>91</v>
      </c>
      <c r="AA357" s="30" t="s">
        <v>352</v>
      </c>
    </row>
    <row r="358" spans="1:27" ht="9" customHeight="1" x14ac:dyDescent="0.2">
      <c r="A358" s="59"/>
      <c r="B358" s="60"/>
      <c r="C358" s="29">
        <v>8.39</v>
      </c>
      <c r="D358" s="29">
        <v>163.9</v>
      </c>
      <c r="E358" s="29">
        <v>0.69</v>
      </c>
      <c r="F358" s="29">
        <v>11.24</v>
      </c>
      <c r="G358" s="29" t="s">
        <v>94</v>
      </c>
      <c r="H358" s="29" t="s">
        <v>94</v>
      </c>
      <c r="I358" s="29" t="s">
        <v>94</v>
      </c>
      <c r="J358" s="29">
        <v>56.6</v>
      </c>
      <c r="K358" s="29">
        <v>63.8</v>
      </c>
      <c r="L358" s="29">
        <v>47.2</v>
      </c>
      <c r="M358" s="29">
        <v>18.88</v>
      </c>
      <c r="N358" s="29">
        <v>3.98</v>
      </c>
      <c r="O358" s="29" t="s">
        <v>94</v>
      </c>
      <c r="P358" s="29">
        <v>0.13</v>
      </c>
      <c r="Q358" s="29">
        <v>0.43</v>
      </c>
      <c r="R358" s="29" t="s">
        <v>370</v>
      </c>
      <c r="S358" s="29" t="s">
        <v>89</v>
      </c>
      <c r="T358" s="29" t="s">
        <v>89</v>
      </c>
      <c r="U358" s="29">
        <v>0</v>
      </c>
      <c r="V358" s="58"/>
      <c r="W358" s="61"/>
      <c r="X358" s="63"/>
      <c r="Z358" s="30" t="s">
        <v>91</v>
      </c>
      <c r="AA358" s="30" t="s">
        <v>351</v>
      </c>
    </row>
    <row r="359" spans="1:27" ht="9" customHeight="1" x14ac:dyDescent="0.2">
      <c r="A359" s="59"/>
      <c r="B359" s="60"/>
      <c r="C359" s="29">
        <v>8</v>
      </c>
      <c r="D359" s="29">
        <v>143.6</v>
      </c>
      <c r="E359" s="29">
        <v>0.89</v>
      </c>
      <c r="F359" s="29">
        <v>9.49</v>
      </c>
      <c r="G359" s="29" t="s">
        <v>94</v>
      </c>
      <c r="H359" s="29" t="s">
        <v>94</v>
      </c>
      <c r="I359" s="29" t="s">
        <v>94</v>
      </c>
      <c r="J359" s="29">
        <v>47.2</v>
      </c>
      <c r="K359" s="29">
        <v>53</v>
      </c>
      <c r="L359" s="29">
        <v>38.4</v>
      </c>
      <c r="M359" s="29">
        <v>15.36</v>
      </c>
      <c r="N359" s="29">
        <v>3.5</v>
      </c>
      <c r="O359" s="29">
        <v>0.01</v>
      </c>
      <c r="P359" s="29" t="s">
        <v>94</v>
      </c>
      <c r="Q359" s="29">
        <v>2.93</v>
      </c>
      <c r="R359" s="29" t="s">
        <v>371</v>
      </c>
      <c r="S359" s="29" t="s">
        <v>89</v>
      </c>
      <c r="T359" s="29" t="s">
        <v>89</v>
      </c>
      <c r="U359" s="29">
        <v>0</v>
      </c>
      <c r="V359" s="58"/>
      <c r="W359" s="61"/>
      <c r="X359" s="63"/>
      <c r="Z359" s="30" t="s">
        <v>91</v>
      </c>
      <c r="AA359" s="30" t="s">
        <v>357</v>
      </c>
    </row>
    <row r="360" spans="1:27" ht="9" customHeight="1" x14ac:dyDescent="0.2">
      <c r="A360" s="59"/>
      <c r="B360" s="60"/>
      <c r="C360" s="29">
        <v>7.46</v>
      </c>
      <c r="D360" s="29">
        <v>144.1</v>
      </c>
      <c r="E360" s="29">
        <v>3.53</v>
      </c>
      <c r="F360" s="29">
        <v>9.24</v>
      </c>
      <c r="G360" s="29" t="s">
        <v>94</v>
      </c>
      <c r="H360" s="29" t="s">
        <v>94</v>
      </c>
      <c r="I360" s="29" t="s">
        <v>94</v>
      </c>
      <c r="J360" s="29">
        <v>47.7</v>
      </c>
      <c r="K360" s="29">
        <v>51</v>
      </c>
      <c r="L360" s="29">
        <v>40</v>
      </c>
      <c r="M360" s="29">
        <v>16</v>
      </c>
      <c r="N360" s="29">
        <v>2.64</v>
      </c>
      <c r="O360" s="29" t="s">
        <v>94</v>
      </c>
      <c r="P360" s="29">
        <v>1.63</v>
      </c>
      <c r="Q360" s="29">
        <v>8.2899999999999991</v>
      </c>
      <c r="R360" s="29" t="s">
        <v>372</v>
      </c>
      <c r="S360" s="29" t="s">
        <v>89</v>
      </c>
      <c r="T360" s="29" t="s">
        <v>89</v>
      </c>
      <c r="U360" s="29">
        <v>17.34</v>
      </c>
      <c r="V360" s="58"/>
      <c r="W360" s="61"/>
      <c r="X360" s="63"/>
      <c r="Z360" s="30" t="s">
        <v>91</v>
      </c>
      <c r="AA360" s="30" t="s">
        <v>356</v>
      </c>
    </row>
    <row r="361" spans="1:27" ht="9" customHeight="1" x14ac:dyDescent="0.2">
      <c r="A361" s="59"/>
      <c r="B361" s="60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9" t="s">
        <v>89</v>
      </c>
      <c r="T361" s="29" t="s">
        <v>89</v>
      </c>
      <c r="U361" s="29">
        <v>0</v>
      </c>
      <c r="V361" s="58"/>
      <c r="W361" s="61"/>
      <c r="X361" s="63"/>
      <c r="Z361" s="30" t="s">
        <v>91</v>
      </c>
      <c r="AA361" s="30" t="s">
        <v>373</v>
      </c>
    </row>
    <row r="362" spans="1:27" ht="9" customHeight="1" x14ac:dyDescent="0.2">
      <c r="A362" s="59"/>
      <c r="B362" s="60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9" t="s">
        <v>89</v>
      </c>
      <c r="T362" s="29" t="s">
        <v>89</v>
      </c>
      <c r="U362" s="29">
        <v>0</v>
      </c>
      <c r="V362" s="58"/>
      <c r="W362" s="61"/>
      <c r="X362" s="63"/>
      <c r="Z362" s="30" t="s">
        <v>91</v>
      </c>
      <c r="AA362" s="30" t="s">
        <v>374</v>
      </c>
    </row>
    <row r="363" spans="1:27" ht="9" customHeight="1" x14ac:dyDescent="0.2">
      <c r="A363" s="59"/>
      <c r="B363" s="60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9" t="s">
        <v>89</v>
      </c>
      <c r="T363" s="29" t="s">
        <v>89</v>
      </c>
      <c r="U363" s="29">
        <v>0</v>
      </c>
      <c r="V363" s="58"/>
      <c r="W363" s="61"/>
      <c r="X363" s="63"/>
      <c r="Z363" s="30" t="s">
        <v>91</v>
      </c>
      <c r="AA363" s="30" t="s">
        <v>375</v>
      </c>
    </row>
    <row r="364" spans="1:27" ht="9" customHeight="1" x14ac:dyDescent="0.2">
      <c r="A364" s="59"/>
      <c r="B364" s="60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9" t="s">
        <v>89</v>
      </c>
      <c r="T364" s="29" t="s">
        <v>89</v>
      </c>
      <c r="U364" s="29">
        <v>0</v>
      </c>
      <c r="V364" s="58"/>
      <c r="W364" s="61"/>
      <c r="X364" s="63"/>
      <c r="Z364" s="30" t="s">
        <v>91</v>
      </c>
      <c r="AA364" s="30" t="s">
        <v>376</v>
      </c>
    </row>
    <row r="365" spans="1:27" ht="9" customHeight="1" x14ac:dyDescent="0.2">
      <c r="A365" s="59"/>
      <c r="B365" s="60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9" t="s">
        <v>89</v>
      </c>
      <c r="T365" s="29" t="s">
        <v>89</v>
      </c>
      <c r="U365" s="29">
        <v>0</v>
      </c>
      <c r="V365" s="58"/>
      <c r="W365" s="61"/>
      <c r="X365" s="63"/>
      <c r="Z365" s="30" t="s">
        <v>91</v>
      </c>
      <c r="AA365" s="30" t="s">
        <v>377</v>
      </c>
    </row>
    <row r="366" spans="1:27" ht="9" customHeight="1" x14ac:dyDescent="0.2">
      <c r="A366" s="59"/>
      <c r="B366" s="60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9" t="s">
        <v>89</v>
      </c>
      <c r="T366" s="29" t="s">
        <v>89</v>
      </c>
      <c r="U366" s="29">
        <v>0</v>
      </c>
      <c r="V366" s="58"/>
      <c r="W366" s="61"/>
      <c r="X366" s="63"/>
      <c r="Z366" s="30" t="s">
        <v>91</v>
      </c>
      <c r="AA366" s="30" t="s">
        <v>378</v>
      </c>
    </row>
    <row r="367" spans="1:27" ht="9" customHeight="1" x14ac:dyDescent="0.2">
      <c r="A367" s="59" t="s">
        <v>30</v>
      </c>
      <c r="B367" s="60">
        <v>3</v>
      </c>
      <c r="C367" s="29">
        <v>7.11</v>
      </c>
      <c r="D367" s="29">
        <v>27</v>
      </c>
      <c r="E367" s="29">
        <v>0.59</v>
      </c>
      <c r="F367" s="29">
        <v>12.5</v>
      </c>
      <c r="G367" s="29" t="s">
        <v>94</v>
      </c>
      <c r="H367" s="29">
        <v>5.05</v>
      </c>
      <c r="I367" s="29" t="s">
        <v>94</v>
      </c>
      <c r="J367" s="29">
        <v>13.28</v>
      </c>
      <c r="K367" s="29">
        <v>14.42</v>
      </c>
      <c r="L367" s="29">
        <v>4.66</v>
      </c>
      <c r="M367" s="29">
        <v>1.87</v>
      </c>
      <c r="N367" s="29">
        <v>2.34</v>
      </c>
      <c r="O367" s="29" t="s">
        <v>94</v>
      </c>
      <c r="P367" s="29" t="s">
        <v>94</v>
      </c>
      <c r="Q367" s="29">
        <v>6.14</v>
      </c>
      <c r="R367" s="29" t="s">
        <v>94</v>
      </c>
      <c r="S367" s="29" t="s">
        <v>93</v>
      </c>
      <c r="T367" s="29" t="s">
        <v>93</v>
      </c>
      <c r="U367" s="29">
        <v>66.67</v>
      </c>
      <c r="V367" s="58">
        <f>AVERAGE(U367:U369)</f>
        <v>47.223333333333336</v>
      </c>
      <c r="W367" s="61">
        <f>AVERAGE(U367:U399)</f>
        <v>16.547272727272727</v>
      </c>
      <c r="X367" s="65" t="s">
        <v>265</v>
      </c>
      <c r="Z367" s="30" t="s">
        <v>91</v>
      </c>
      <c r="AA367" s="30" t="s">
        <v>379</v>
      </c>
    </row>
    <row r="368" spans="1:27" ht="9" customHeight="1" x14ac:dyDescent="0.2">
      <c r="A368" s="59"/>
      <c r="B368" s="60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9" t="s">
        <v>93</v>
      </c>
      <c r="T368" s="29" t="s">
        <v>89</v>
      </c>
      <c r="U368" s="29">
        <v>37.5</v>
      </c>
      <c r="V368" s="58"/>
      <c r="W368" s="61"/>
      <c r="X368" s="65"/>
      <c r="Z368" s="30" t="s">
        <v>91</v>
      </c>
      <c r="AA368" s="30" t="s">
        <v>380</v>
      </c>
    </row>
    <row r="369" spans="1:27" ht="9" customHeight="1" x14ac:dyDescent="0.2">
      <c r="A369" s="59"/>
      <c r="B369" s="60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9" t="s">
        <v>93</v>
      </c>
      <c r="T369" s="29" t="s">
        <v>89</v>
      </c>
      <c r="U369" s="29">
        <v>37.5</v>
      </c>
      <c r="V369" s="58"/>
      <c r="W369" s="61"/>
      <c r="X369" s="65"/>
      <c r="Z369" s="30" t="s">
        <v>91</v>
      </c>
      <c r="AA369" s="30" t="s">
        <v>381</v>
      </c>
    </row>
    <row r="370" spans="1:27" ht="9" customHeight="1" x14ac:dyDescent="0.2">
      <c r="A370" s="59"/>
      <c r="B370" s="60">
        <v>4</v>
      </c>
      <c r="C370" s="29">
        <v>7.11</v>
      </c>
      <c r="D370" s="29">
        <v>29.3</v>
      </c>
      <c r="E370" s="29">
        <v>0.94</v>
      </c>
      <c r="F370" s="29">
        <v>4</v>
      </c>
      <c r="G370" s="29" t="s">
        <v>94</v>
      </c>
      <c r="H370" s="29">
        <v>2.44</v>
      </c>
      <c r="I370" s="29" t="s">
        <v>94</v>
      </c>
      <c r="J370" s="29">
        <v>11.56</v>
      </c>
      <c r="K370" s="29">
        <v>20.99</v>
      </c>
      <c r="L370" s="29">
        <v>11.45</v>
      </c>
      <c r="M370" s="29">
        <v>4.58</v>
      </c>
      <c r="N370" s="29">
        <v>2.29</v>
      </c>
      <c r="O370" s="29" t="s">
        <v>94</v>
      </c>
      <c r="P370" s="29" t="s">
        <v>94</v>
      </c>
      <c r="Q370" s="29">
        <v>15.07</v>
      </c>
      <c r="R370" s="29" t="s">
        <v>382</v>
      </c>
      <c r="S370" s="29" t="s">
        <v>93</v>
      </c>
      <c r="T370" s="29" t="s">
        <v>89</v>
      </c>
      <c r="U370" s="29">
        <v>25.45</v>
      </c>
      <c r="V370" s="58">
        <f>AVERAGE(U370:U372)</f>
        <v>33.483333333333334</v>
      </c>
      <c r="W370" s="61"/>
      <c r="X370" s="65"/>
      <c r="Z370" s="30" t="s">
        <v>91</v>
      </c>
      <c r="AA370" s="30" t="s">
        <v>383</v>
      </c>
    </row>
    <row r="371" spans="1:27" ht="9" customHeight="1" x14ac:dyDescent="0.2">
      <c r="A371" s="59"/>
      <c r="B371" s="60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9" t="s">
        <v>93</v>
      </c>
      <c r="T371" s="29" t="s">
        <v>89</v>
      </c>
      <c r="U371" s="29">
        <v>37.5</v>
      </c>
      <c r="V371" s="58"/>
      <c r="W371" s="61"/>
      <c r="X371" s="65"/>
      <c r="Z371" s="30" t="s">
        <v>91</v>
      </c>
      <c r="AA371" s="30" t="s">
        <v>384</v>
      </c>
    </row>
    <row r="372" spans="1:27" ht="9" customHeight="1" x14ac:dyDescent="0.2">
      <c r="A372" s="59"/>
      <c r="B372" s="60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9" t="s">
        <v>93</v>
      </c>
      <c r="T372" s="29" t="s">
        <v>89</v>
      </c>
      <c r="U372" s="29">
        <v>37.5</v>
      </c>
      <c r="V372" s="58"/>
      <c r="W372" s="61"/>
      <c r="X372" s="65"/>
      <c r="Z372" s="30" t="s">
        <v>91</v>
      </c>
      <c r="AA372" s="30" t="s">
        <v>384</v>
      </c>
    </row>
    <row r="373" spans="1:27" ht="9" customHeight="1" x14ac:dyDescent="0.2">
      <c r="A373" s="59"/>
      <c r="B373" s="60">
        <v>5</v>
      </c>
      <c r="C373" s="29">
        <v>7.04</v>
      </c>
      <c r="D373" s="29">
        <v>23.5</v>
      </c>
      <c r="E373" s="29">
        <v>0.62</v>
      </c>
      <c r="F373" s="29">
        <v>5</v>
      </c>
      <c r="G373" s="29" t="s">
        <v>94</v>
      </c>
      <c r="H373" s="29">
        <v>5.44</v>
      </c>
      <c r="I373" s="29" t="s">
        <v>94</v>
      </c>
      <c r="J373" s="29">
        <v>9.7200000000000006</v>
      </c>
      <c r="K373" s="29">
        <v>11.24</v>
      </c>
      <c r="L373" s="29">
        <v>5.09</v>
      </c>
      <c r="M373" s="29">
        <v>2.04</v>
      </c>
      <c r="N373" s="29">
        <v>1.48</v>
      </c>
      <c r="O373" s="29" t="s">
        <v>94</v>
      </c>
      <c r="P373" s="29" t="s">
        <v>94</v>
      </c>
      <c r="Q373" s="29">
        <v>14.36</v>
      </c>
      <c r="R373" s="29" t="s">
        <v>95</v>
      </c>
      <c r="S373" s="29" t="s">
        <v>93</v>
      </c>
      <c r="T373" s="29" t="s">
        <v>89</v>
      </c>
      <c r="U373" s="29">
        <v>18.18</v>
      </c>
      <c r="V373" s="58">
        <f>AVERAGE(U373:U375)</f>
        <v>6.06</v>
      </c>
      <c r="W373" s="61"/>
      <c r="X373" s="65"/>
      <c r="Z373" s="30" t="s">
        <v>91</v>
      </c>
      <c r="AA373" s="30" t="s">
        <v>384</v>
      </c>
    </row>
    <row r="374" spans="1:27" ht="9" customHeight="1" x14ac:dyDescent="0.2">
      <c r="A374" s="59"/>
      <c r="B374" s="60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9" t="s">
        <v>89</v>
      </c>
      <c r="T374" s="29" t="s">
        <v>89</v>
      </c>
      <c r="U374" s="29">
        <v>0</v>
      </c>
      <c r="V374" s="58"/>
      <c r="W374" s="61"/>
      <c r="X374" s="65"/>
      <c r="Z374" s="30" t="s">
        <v>91</v>
      </c>
      <c r="AA374" s="30" t="s">
        <v>385</v>
      </c>
    </row>
    <row r="375" spans="1:27" ht="9" customHeight="1" x14ac:dyDescent="0.2">
      <c r="A375" s="59"/>
      <c r="B375" s="60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9" t="s">
        <v>89</v>
      </c>
      <c r="T375" s="29" t="s">
        <v>89</v>
      </c>
      <c r="U375" s="29">
        <v>0</v>
      </c>
      <c r="V375" s="58"/>
      <c r="W375" s="61"/>
      <c r="X375" s="65"/>
      <c r="Z375" s="30" t="s">
        <v>91</v>
      </c>
      <c r="AA375" s="30" t="s">
        <v>386</v>
      </c>
    </row>
    <row r="376" spans="1:27" ht="9" customHeight="1" x14ac:dyDescent="0.2">
      <c r="A376" s="59"/>
      <c r="B376" s="60">
        <v>6</v>
      </c>
      <c r="C376" s="29">
        <v>6.9</v>
      </c>
      <c r="D376" s="29">
        <v>27.8</v>
      </c>
      <c r="E376" s="29">
        <v>0.4</v>
      </c>
      <c r="F376" s="29">
        <v>0.26</v>
      </c>
      <c r="G376" s="29" t="s">
        <v>94</v>
      </c>
      <c r="H376" s="29">
        <v>7.77</v>
      </c>
      <c r="I376" s="29" t="s">
        <v>94</v>
      </c>
      <c r="J376" s="29">
        <v>10.69</v>
      </c>
      <c r="K376" s="29">
        <v>8.99</v>
      </c>
      <c r="L376" s="29">
        <v>5.35</v>
      </c>
      <c r="M376" s="29">
        <v>2.14</v>
      </c>
      <c r="N376" s="29">
        <v>0.87</v>
      </c>
      <c r="O376" s="29" t="s">
        <v>94</v>
      </c>
      <c r="P376" s="29" t="s">
        <v>94</v>
      </c>
      <c r="Q376" s="29">
        <v>14.71</v>
      </c>
      <c r="R376" s="29" t="s">
        <v>94</v>
      </c>
      <c r="S376" s="29" t="s">
        <v>89</v>
      </c>
      <c r="T376" s="29" t="s">
        <v>89</v>
      </c>
      <c r="U376" s="29">
        <v>17.440000000000001</v>
      </c>
      <c r="V376" s="58">
        <f>AVERAGE(U376:U378)</f>
        <v>5.8133333333333335</v>
      </c>
      <c r="W376" s="61"/>
      <c r="X376" s="65"/>
      <c r="Z376" s="30" t="s">
        <v>91</v>
      </c>
      <c r="AA376" s="30" t="s">
        <v>387</v>
      </c>
    </row>
    <row r="377" spans="1:27" ht="9" customHeight="1" x14ac:dyDescent="0.2">
      <c r="A377" s="59"/>
      <c r="B377" s="60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9" t="s">
        <v>89</v>
      </c>
      <c r="T377" s="29" t="s">
        <v>89</v>
      </c>
      <c r="U377" s="29">
        <v>0</v>
      </c>
      <c r="V377" s="58"/>
      <c r="W377" s="61"/>
      <c r="X377" s="65"/>
      <c r="Z377" s="30" t="s">
        <v>91</v>
      </c>
      <c r="AA377" s="30" t="s">
        <v>388</v>
      </c>
    </row>
    <row r="378" spans="1:27" ht="9" customHeight="1" x14ac:dyDescent="0.2">
      <c r="A378" s="59"/>
      <c r="B378" s="60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9" t="s">
        <v>89</v>
      </c>
      <c r="T378" s="29" t="s">
        <v>89</v>
      </c>
      <c r="U378" s="29">
        <v>0</v>
      </c>
      <c r="V378" s="58"/>
      <c r="W378" s="61"/>
      <c r="X378" s="65"/>
      <c r="Z378" s="30" t="s">
        <v>91</v>
      </c>
      <c r="AA378" s="30" t="s">
        <v>389</v>
      </c>
    </row>
    <row r="379" spans="1:27" ht="9" customHeight="1" x14ac:dyDescent="0.2">
      <c r="A379" s="59"/>
      <c r="B379" s="60">
        <v>7</v>
      </c>
      <c r="C379" s="29">
        <v>7.1</v>
      </c>
      <c r="D379" s="29">
        <v>34.9</v>
      </c>
      <c r="E379" s="29">
        <v>0.15</v>
      </c>
      <c r="F379" s="29">
        <v>2.2599999999999998</v>
      </c>
      <c r="G379" s="29" t="s">
        <v>94</v>
      </c>
      <c r="H379" s="29">
        <v>2.33</v>
      </c>
      <c r="I379" s="29" t="s">
        <v>94</v>
      </c>
      <c r="J379" s="29">
        <v>16.989999999999998</v>
      </c>
      <c r="K379" s="29">
        <v>11.56</v>
      </c>
      <c r="L379" s="29">
        <v>7.06</v>
      </c>
      <c r="M379" s="29">
        <v>2.83</v>
      </c>
      <c r="N379" s="29">
        <v>1.08</v>
      </c>
      <c r="O379" s="29" t="s">
        <v>94</v>
      </c>
      <c r="P379" s="29" t="s">
        <v>94</v>
      </c>
      <c r="Q379" s="29">
        <v>14.36</v>
      </c>
      <c r="R379" s="29" t="s">
        <v>390</v>
      </c>
      <c r="S379" s="29" t="s">
        <v>89</v>
      </c>
      <c r="T379" s="29" t="s">
        <v>89</v>
      </c>
      <c r="U379" s="29">
        <v>0</v>
      </c>
      <c r="V379" s="58">
        <f>AVERAGE(U379:U381)</f>
        <v>0</v>
      </c>
      <c r="W379" s="61"/>
      <c r="X379" s="65"/>
      <c r="Z379" s="30" t="s">
        <v>91</v>
      </c>
      <c r="AA379" s="30" t="s">
        <v>391</v>
      </c>
    </row>
    <row r="380" spans="1:27" ht="9" customHeight="1" x14ac:dyDescent="0.2">
      <c r="A380" s="59"/>
      <c r="B380" s="60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9" t="s">
        <v>89</v>
      </c>
      <c r="T380" s="29" t="s">
        <v>89</v>
      </c>
      <c r="U380" s="29">
        <v>0</v>
      </c>
      <c r="V380" s="58"/>
      <c r="W380" s="61"/>
      <c r="X380" s="65"/>
      <c r="Z380" s="30" t="s">
        <v>91</v>
      </c>
      <c r="AA380" s="30" t="s">
        <v>392</v>
      </c>
    </row>
    <row r="381" spans="1:27" ht="9" customHeight="1" x14ac:dyDescent="0.2">
      <c r="A381" s="59"/>
      <c r="B381" s="60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9" t="s">
        <v>89</v>
      </c>
      <c r="T381" s="29" t="s">
        <v>89</v>
      </c>
      <c r="U381" s="29">
        <v>0</v>
      </c>
      <c r="V381" s="58"/>
      <c r="W381" s="61"/>
      <c r="X381" s="65"/>
      <c r="Z381" s="30" t="s">
        <v>91</v>
      </c>
      <c r="AA381" s="30" t="s">
        <v>393</v>
      </c>
    </row>
    <row r="382" spans="1:27" ht="9" customHeight="1" x14ac:dyDescent="0.2">
      <c r="A382" s="59"/>
      <c r="B382" s="60">
        <v>8</v>
      </c>
      <c r="C382" s="29">
        <v>7.4</v>
      </c>
      <c r="D382" s="29">
        <v>34.6</v>
      </c>
      <c r="E382" s="29">
        <v>0.36</v>
      </c>
      <c r="F382" s="29">
        <v>3.83</v>
      </c>
      <c r="G382" s="29" t="s">
        <v>94</v>
      </c>
      <c r="H382" s="29">
        <v>3.21</v>
      </c>
      <c r="I382" s="29" t="s">
        <v>94</v>
      </c>
      <c r="J382" s="29">
        <v>18.5</v>
      </c>
      <c r="K382" s="29">
        <v>15.84</v>
      </c>
      <c r="L382" s="29">
        <v>8.56</v>
      </c>
      <c r="M382" s="29">
        <v>3.42</v>
      </c>
      <c r="N382" s="29">
        <v>1.75</v>
      </c>
      <c r="O382" s="29" t="s">
        <v>94</v>
      </c>
      <c r="P382" s="29" t="s">
        <v>94</v>
      </c>
      <c r="Q382" s="29">
        <v>14.36</v>
      </c>
      <c r="R382" s="29" t="s">
        <v>187</v>
      </c>
      <c r="S382" s="29" t="s">
        <v>89</v>
      </c>
      <c r="T382" s="29" t="s">
        <v>89</v>
      </c>
      <c r="U382" s="29">
        <v>0</v>
      </c>
      <c r="V382" s="58">
        <f>AVERAGE(U382:U384)</f>
        <v>0</v>
      </c>
      <c r="W382" s="61"/>
      <c r="X382" s="65"/>
      <c r="Z382" s="30" t="s">
        <v>91</v>
      </c>
      <c r="AA382" s="30" t="s">
        <v>394</v>
      </c>
    </row>
    <row r="383" spans="1:27" ht="9" customHeight="1" x14ac:dyDescent="0.2">
      <c r="A383" s="59"/>
      <c r="B383" s="60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9" t="s">
        <v>89</v>
      </c>
      <c r="T383" s="29" t="s">
        <v>89</v>
      </c>
      <c r="U383" s="29">
        <v>0</v>
      </c>
      <c r="V383" s="58"/>
      <c r="W383" s="61"/>
      <c r="X383" s="65"/>
      <c r="Z383" s="30" t="s">
        <v>91</v>
      </c>
      <c r="AA383" s="30" t="s">
        <v>395</v>
      </c>
    </row>
    <row r="384" spans="1:27" ht="9" customHeight="1" x14ac:dyDescent="0.2">
      <c r="A384" s="59"/>
      <c r="B384" s="60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9" t="s">
        <v>89</v>
      </c>
      <c r="T384" s="29" t="s">
        <v>89</v>
      </c>
      <c r="U384" s="29">
        <v>0</v>
      </c>
      <c r="V384" s="58"/>
      <c r="W384" s="61"/>
      <c r="X384" s="65"/>
      <c r="Z384" s="30" t="s">
        <v>91</v>
      </c>
      <c r="AA384" s="30" t="s">
        <v>381</v>
      </c>
    </row>
    <row r="385" spans="1:27" ht="9" customHeight="1" x14ac:dyDescent="0.2">
      <c r="A385" s="59"/>
      <c r="B385" s="60">
        <v>9</v>
      </c>
      <c r="C385" s="29">
        <v>7</v>
      </c>
      <c r="D385" s="29">
        <v>133</v>
      </c>
      <c r="E385" s="29">
        <v>0.39</v>
      </c>
      <c r="F385" s="29">
        <v>2.31</v>
      </c>
      <c r="G385" s="29" t="s">
        <v>94</v>
      </c>
      <c r="H385" s="29">
        <v>6.14</v>
      </c>
      <c r="I385" s="29" t="s">
        <v>94</v>
      </c>
      <c r="J385" s="29">
        <v>17.95</v>
      </c>
      <c r="K385" s="29">
        <v>12.41</v>
      </c>
      <c r="L385" s="29">
        <v>6.21</v>
      </c>
      <c r="M385" s="29">
        <v>2.48</v>
      </c>
      <c r="N385" s="29">
        <v>1.49</v>
      </c>
      <c r="O385" s="29">
        <v>0.01</v>
      </c>
      <c r="P385" s="29" t="s">
        <v>94</v>
      </c>
      <c r="Q385" s="29" t="s">
        <v>94</v>
      </c>
      <c r="R385" s="29" t="s">
        <v>94</v>
      </c>
      <c r="S385" s="29" t="s">
        <v>93</v>
      </c>
      <c r="T385" s="29" t="s">
        <v>93</v>
      </c>
      <c r="U385" s="29">
        <v>68.319999999999993</v>
      </c>
      <c r="V385" s="58">
        <f>AVERAGE(U385:U387)</f>
        <v>89.44</v>
      </c>
      <c r="W385" s="61"/>
      <c r="X385" s="65"/>
      <c r="Z385" s="30" t="s">
        <v>91</v>
      </c>
      <c r="AA385" s="30" t="s">
        <v>395</v>
      </c>
    </row>
    <row r="386" spans="1:27" ht="9" customHeight="1" x14ac:dyDescent="0.2">
      <c r="A386" s="59"/>
      <c r="B386" s="60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9" t="s">
        <v>93</v>
      </c>
      <c r="T386" s="29" t="s">
        <v>93</v>
      </c>
      <c r="U386" s="29">
        <v>100</v>
      </c>
      <c r="V386" s="58"/>
      <c r="W386" s="61"/>
      <c r="X386" s="65"/>
      <c r="Z386" s="30" t="s">
        <v>91</v>
      </c>
      <c r="AA386" s="30" t="s">
        <v>396</v>
      </c>
    </row>
    <row r="387" spans="1:27" ht="9" customHeight="1" x14ac:dyDescent="0.2">
      <c r="A387" s="59"/>
      <c r="B387" s="60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9" t="s">
        <v>93</v>
      </c>
      <c r="T387" s="29" t="s">
        <v>93</v>
      </c>
      <c r="U387" s="29">
        <v>100</v>
      </c>
      <c r="V387" s="58"/>
      <c r="W387" s="61"/>
      <c r="X387" s="65"/>
      <c r="Z387" s="30" t="s">
        <v>91</v>
      </c>
      <c r="AA387" s="30" t="s">
        <v>397</v>
      </c>
    </row>
    <row r="388" spans="1:27" ht="9" customHeight="1" x14ac:dyDescent="0.2">
      <c r="A388" s="59"/>
      <c r="B388" s="60">
        <v>10</v>
      </c>
      <c r="C388" s="29">
        <v>7.7</v>
      </c>
      <c r="D388" s="29">
        <v>32.1</v>
      </c>
      <c r="E388" s="29">
        <v>0.42</v>
      </c>
      <c r="F388" s="29">
        <v>3.05</v>
      </c>
      <c r="G388" s="29" t="s">
        <v>94</v>
      </c>
      <c r="H388" s="29">
        <v>3.45</v>
      </c>
      <c r="I388" s="29" t="s">
        <v>94</v>
      </c>
      <c r="J388" s="29">
        <v>15.7</v>
      </c>
      <c r="K388" s="29">
        <v>10.8</v>
      </c>
      <c r="L388" s="29">
        <v>8</v>
      </c>
      <c r="M388" s="29">
        <v>3.2</v>
      </c>
      <c r="N388" s="29">
        <v>0.67</v>
      </c>
      <c r="O388" s="29">
        <v>0.01</v>
      </c>
      <c r="P388" s="29" t="s">
        <v>94</v>
      </c>
      <c r="Q388" s="29">
        <v>14.71</v>
      </c>
      <c r="R388" s="29" t="s">
        <v>398</v>
      </c>
      <c r="S388" s="29" t="s">
        <v>89</v>
      </c>
      <c r="T388" s="29" t="s">
        <v>89</v>
      </c>
      <c r="U388" s="29">
        <v>0</v>
      </c>
      <c r="V388" s="58">
        <f>AVERAGE(U388:U390)</f>
        <v>0</v>
      </c>
      <c r="W388" s="61"/>
      <c r="X388" s="65"/>
      <c r="Z388" s="30" t="s">
        <v>91</v>
      </c>
      <c r="AA388" s="30" t="s">
        <v>399</v>
      </c>
    </row>
    <row r="389" spans="1:27" ht="9" customHeight="1" x14ac:dyDescent="0.2">
      <c r="A389" s="59"/>
      <c r="B389" s="60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9" t="s">
        <v>89</v>
      </c>
      <c r="T389" s="29" t="s">
        <v>89</v>
      </c>
      <c r="U389" s="29">
        <v>0</v>
      </c>
      <c r="V389" s="58"/>
      <c r="W389" s="61"/>
      <c r="X389" s="65"/>
      <c r="Z389" s="30" t="s">
        <v>91</v>
      </c>
      <c r="AA389" s="30" t="s">
        <v>397</v>
      </c>
    </row>
    <row r="390" spans="1:27" ht="9" customHeight="1" x14ac:dyDescent="0.2">
      <c r="A390" s="59"/>
      <c r="B390" s="60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9" t="s">
        <v>89</v>
      </c>
      <c r="T390" s="29" t="s">
        <v>89</v>
      </c>
      <c r="U390" s="29">
        <v>0</v>
      </c>
      <c r="V390" s="58"/>
      <c r="W390" s="61"/>
      <c r="X390" s="65"/>
      <c r="Z390" s="30" t="s">
        <v>91</v>
      </c>
      <c r="AA390" s="30" t="s">
        <v>399</v>
      </c>
    </row>
    <row r="391" spans="1:27" ht="9" customHeight="1" x14ac:dyDescent="0.2">
      <c r="A391" s="59"/>
      <c r="B391" s="60">
        <v>11</v>
      </c>
      <c r="C391" s="29">
        <v>8</v>
      </c>
      <c r="D391" s="29">
        <v>35.200000000000003</v>
      </c>
      <c r="E391" s="29">
        <v>0.35</v>
      </c>
      <c r="F391" s="29">
        <v>2.5</v>
      </c>
      <c r="G391" s="29" t="s">
        <v>94</v>
      </c>
      <c r="H391" s="29" t="s">
        <v>94</v>
      </c>
      <c r="I391" s="29" t="s">
        <v>94</v>
      </c>
      <c r="J391" s="29">
        <v>14.1</v>
      </c>
      <c r="K391" s="29">
        <v>11.4</v>
      </c>
      <c r="L391" s="29">
        <v>10.6</v>
      </c>
      <c r="M391" s="29">
        <v>4.24</v>
      </c>
      <c r="N391" s="29">
        <v>0.19</v>
      </c>
      <c r="O391" s="29" t="s">
        <v>94</v>
      </c>
      <c r="P391" s="29" t="s">
        <v>94</v>
      </c>
      <c r="Q391" s="29">
        <v>14</v>
      </c>
      <c r="R391" s="29" t="s">
        <v>400</v>
      </c>
      <c r="S391" s="29" t="s">
        <v>89</v>
      </c>
      <c r="T391" s="29" t="s">
        <v>89</v>
      </c>
      <c r="U391" s="29">
        <v>0</v>
      </c>
      <c r="V391" s="58">
        <f>AVERAGE(U391:U393)</f>
        <v>0</v>
      </c>
      <c r="W391" s="61"/>
      <c r="X391" s="65"/>
      <c r="Z391" s="30" t="s">
        <v>91</v>
      </c>
      <c r="AA391" s="30" t="s">
        <v>401</v>
      </c>
    </row>
    <row r="392" spans="1:27" ht="9" customHeight="1" x14ac:dyDescent="0.2">
      <c r="A392" s="59"/>
      <c r="B392" s="60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9" t="s">
        <v>89</v>
      </c>
      <c r="T392" s="29" t="s">
        <v>89</v>
      </c>
      <c r="U392" s="29">
        <v>0</v>
      </c>
      <c r="V392" s="58"/>
      <c r="W392" s="61"/>
      <c r="X392" s="65"/>
      <c r="Z392" s="30" t="s">
        <v>91</v>
      </c>
      <c r="AA392" s="30" t="s">
        <v>402</v>
      </c>
    </row>
    <row r="393" spans="1:27" ht="9" customHeight="1" x14ac:dyDescent="0.2">
      <c r="A393" s="59"/>
      <c r="B393" s="60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9" t="s">
        <v>89</v>
      </c>
      <c r="T393" s="29" t="s">
        <v>89</v>
      </c>
      <c r="U393" s="29">
        <v>0</v>
      </c>
      <c r="V393" s="58"/>
      <c r="W393" s="61"/>
      <c r="X393" s="65"/>
      <c r="Z393" s="30" t="s">
        <v>91</v>
      </c>
      <c r="AA393" s="30" t="s">
        <v>403</v>
      </c>
    </row>
    <row r="394" spans="1:27" ht="9" customHeight="1" x14ac:dyDescent="0.2">
      <c r="A394" s="59"/>
      <c r="B394" s="60">
        <v>12</v>
      </c>
      <c r="C394" s="29">
        <v>7.4</v>
      </c>
      <c r="D394" s="29">
        <v>34.6</v>
      </c>
      <c r="E394" s="29">
        <v>0.43</v>
      </c>
      <c r="F394" s="29">
        <v>4.2</v>
      </c>
      <c r="G394" s="29" t="s">
        <v>94</v>
      </c>
      <c r="H394" s="29" t="s">
        <v>94</v>
      </c>
      <c r="I394" s="29" t="s">
        <v>94</v>
      </c>
      <c r="J394" s="29">
        <v>17.899999999999999</v>
      </c>
      <c r="K394" s="29">
        <v>17</v>
      </c>
      <c r="L394" s="29">
        <v>5.8</v>
      </c>
      <c r="M394" s="29">
        <v>2.3199999999999998</v>
      </c>
      <c r="N394" s="29">
        <v>2.69</v>
      </c>
      <c r="O394" s="29" t="s">
        <v>94</v>
      </c>
      <c r="P394" s="29" t="s">
        <v>94</v>
      </c>
      <c r="Q394" s="29">
        <v>1.5</v>
      </c>
      <c r="R394" s="29" t="s">
        <v>398</v>
      </c>
      <c r="S394" s="29" t="s">
        <v>89</v>
      </c>
      <c r="T394" s="29" t="s">
        <v>89</v>
      </c>
      <c r="U394" s="29">
        <v>0</v>
      </c>
      <c r="V394" s="58">
        <f>AVERAGE(U394:U399)</f>
        <v>0</v>
      </c>
      <c r="W394" s="61"/>
      <c r="X394" s="65"/>
      <c r="Z394" s="30" t="s">
        <v>91</v>
      </c>
      <c r="AA394" s="30" t="s">
        <v>404</v>
      </c>
    </row>
    <row r="395" spans="1:27" ht="9" customHeight="1" x14ac:dyDescent="0.2">
      <c r="A395" s="59"/>
      <c r="B395" s="60"/>
      <c r="C395" s="29">
        <v>7.34</v>
      </c>
      <c r="D395" s="29">
        <v>58.5</v>
      </c>
      <c r="E395" s="29">
        <v>0.6</v>
      </c>
      <c r="F395" s="29">
        <v>2.4500000000000002</v>
      </c>
      <c r="G395" s="29" t="s">
        <v>94</v>
      </c>
      <c r="H395" s="29" t="s">
        <v>94</v>
      </c>
      <c r="I395" s="29" t="s">
        <v>94</v>
      </c>
      <c r="J395" s="29">
        <v>18.8</v>
      </c>
      <c r="K395" s="29">
        <v>13.2</v>
      </c>
      <c r="L395" s="29">
        <v>7.8</v>
      </c>
      <c r="M395" s="29">
        <v>3.12</v>
      </c>
      <c r="N395" s="29">
        <v>1.3</v>
      </c>
      <c r="O395" s="29">
        <v>0.01</v>
      </c>
      <c r="P395" s="29">
        <v>2.63</v>
      </c>
      <c r="Q395" s="29">
        <v>1.86</v>
      </c>
      <c r="R395" s="29" t="s">
        <v>405</v>
      </c>
      <c r="S395" s="29" t="s">
        <v>89</v>
      </c>
      <c r="T395" s="29" t="s">
        <v>89</v>
      </c>
      <c r="U395" s="29">
        <v>0</v>
      </c>
      <c r="V395" s="58"/>
      <c r="W395" s="61"/>
      <c r="X395" s="65"/>
      <c r="Z395" s="30" t="s">
        <v>91</v>
      </c>
      <c r="AA395" s="30" t="s">
        <v>406</v>
      </c>
    </row>
    <row r="396" spans="1:27" ht="9" customHeight="1" x14ac:dyDescent="0.2">
      <c r="A396" s="59"/>
      <c r="B396" s="60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9" t="s">
        <v>89</v>
      </c>
      <c r="T396" s="29" t="s">
        <v>89</v>
      </c>
      <c r="U396" s="29">
        <v>0</v>
      </c>
      <c r="V396" s="58"/>
      <c r="W396" s="61"/>
      <c r="X396" s="65"/>
      <c r="Z396" s="30" t="s">
        <v>91</v>
      </c>
      <c r="AA396" s="30" t="s">
        <v>407</v>
      </c>
    </row>
    <row r="397" spans="1:27" ht="9" customHeight="1" x14ac:dyDescent="0.2">
      <c r="A397" s="59"/>
      <c r="B397" s="60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9" t="s">
        <v>89</v>
      </c>
      <c r="T397" s="29" t="s">
        <v>89</v>
      </c>
      <c r="U397" s="29">
        <v>0</v>
      </c>
      <c r="V397" s="58"/>
      <c r="W397" s="61"/>
      <c r="X397" s="65"/>
      <c r="Z397" s="30" t="s">
        <v>91</v>
      </c>
      <c r="AA397" s="30" t="s">
        <v>406</v>
      </c>
    </row>
    <row r="398" spans="1:27" ht="9" customHeight="1" x14ac:dyDescent="0.2">
      <c r="A398" s="59"/>
      <c r="B398" s="60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9" t="s">
        <v>89</v>
      </c>
      <c r="T398" s="29" t="s">
        <v>89</v>
      </c>
      <c r="U398" s="29">
        <v>0</v>
      </c>
      <c r="V398" s="58"/>
      <c r="W398" s="61"/>
      <c r="X398" s="65"/>
      <c r="Z398" s="30" t="s">
        <v>91</v>
      </c>
      <c r="AA398" s="30" t="s">
        <v>408</v>
      </c>
    </row>
    <row r="399" spans="1:27" ht="9" customHeight="1" x14ac:dyDescent="0.2">
      <c r="A399" s="59"/>
      <c r="B399" s="60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9" t="s">
        <v>89</v>
      </c>
      <c r="T399" s="29" t="s">
        <v>89</v>
      </c>
      <c r="U399" s="29">
        <v>0</v>
      </c>
      <c r="V399" s="58"/>
      <c r="W399" s="61"/>
      <c r="X399" s="65"/>
      <c r="Z399" s="30" t="s">
        <v>91</v>
      </c>
      <c r="AA399" s="30" t="s">
        <v>409</v>
      </c>
    </row>
    <row r="400" spans="1:27" ht="9" customHeight="1" x14ac:dyDescent="0.2">
      <c r="A400" s="59" t="s">
        <v>31</v>
      </c>
      <c r="B400" s="60">
        <v>9</v>
      </c>
      <c r="C400" s="29">
        <v>4.5</v>
      </c>
      <c r="D400" s="29">
        <v>174.6</v>
      </c>
      <c r="E400" s="29">
        <v>0.24</v>
      </c>
      <c r="F400" s="29">
        <v>9.91</v>
      </c>
      <c r="G400" s="29" t="s">
        <v>94</v>
      </c>
      <c r="H400" s="29">
        <v>7.67</v>
      </c>
      <c r="I400" s="29" t="s">
        <v>94</v>
      </c>
      <c r="J400" s="29">
        <v>76.58</v>
      </c>
      <c r="K400" s="29">
        <v>76.61</v>
      </c>
      <c r="L400" s="29">
        <v>60.99</v>
      </c>
      <c r="M400" s="29">
        <v>24.4</v>
      </c>
      <c r="N400" s="29">
        <v>3.75</v>
      </c>
      <c r="O400" s="29">
        <v>0.01</v>
      </c>
      <c r="P400" s="29" t="s">
        <v>94</v>
      </c>
      <c r="Q400" s="29">
        <v>12.21</v>
      </c>
      <c r="R400" s="29" t="s">
        <v>410</v>
      </c>
      <c r="S400" s="29" t="s">
        <v>89</v>
      </c>
      <c r="T400" s="29" t="s">
        <v>89</v>
      </c>
      <c r="U400" s="29">
        <v>1.73</v>
      </c>
      <c r="V400" s="58">
        <f>AVERAGE(U400:U402)</f>
        <v>0.57666666666666666</v>
      </c>
      <c r="W400" s="61">
        <f>AVERAGE(U400:U420)</f>
        <v>5.5014285714285718</v>
      </c>
      <c r="X400" s="63" t="s">
        <v>90</v>
      </c>
      <c r="Z400" s="30" t="s">
        <v>91</v>
      </c>
      <c r="AA400" s="30" t="s">
        <v>411</v>
      </c>
    </row>
    <row r="401" spans="1:27" ht="9" customHeight="1" x14ac:dyDescent="0.2">
      <c r="A401" s="59"/>
      <c r="B401" s="60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9" t="s">
        <v>89</v>
      </c>
      <c r="T401" s="29" t="s">
        <v>89</v>
      </c>
      <c r="U401" s="29">
        <v>0</v>
      </c>
      <c r="V401" s="58"/>
      <c r="W401" s="61"/>
      <c r="X401" s="63"/>
      <c r="Z401" s="30" t="s">
        <v>91</v>
      </c>
      <c r="AA401" s="30" t="s">
        <v>412</v>
      </c>
    </row>
    <row r="402" spans="1:27" ht="9" customHeight="1" x14ac:dyDescent="0.2">
      <c r="A402" s="59"/>
      <c r="B402" s="60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9" t="s">
        <v>89</v>
      </c>
      <c r="T402" s="29" t="s">
        <v>89</v>
      </c>
      <c r="U402" s="29">
        <v>0</v>
      </c>
      <c r="V402" s="58"/>
      <c r="W402" s="61"/>
      <c r="X402" s="63"/>
      <c r="Z402" s="30" t="s">
        <v>91</v>
      </c>
      <c r="AA402" s="30" t="s">
        <v>412</v>
      </c>
    </row>
    <row r="403" spans="1:27" ht="9" customHeight="1" x14ac:dyDescent="0.2">
      <c r="A403" s="59"/>
      <c r="B403" s="60">
        <v>10</v>
      </c>
      <c r="C403" s="29">
        <v>7.4</v>
      </c>
      <c r="D403" s="29">
        <v>178.7</v>
      </c>
      <c r="E403" s="29">
        <v>0.18</v>
      </c>
      <c r="F403" s="29">
        <v>8.14</v>
      </c>
      <c r="G403" s="29" t="s">
        <v>94</v>
      </c>
      <c r="H403" s="29">
        <v>5.45</v>
      </c>
      <c r="I403" s="29" t="s">
        <v>94</v>
      </c>
      <c r="J403" s="29">
        <v>69.900000000000006</v>
      </c>
      <c r="K403" s="29">
        <v>76.8</v>
      </c>
      <c r="L403" s="29">
        <v>57.4</v>
      </c>
      <c r="M403" s="29">
        <v>22.96</v>
      </c>
      <c r="N403" s="29">
        <v>4.66</v>
      </c>
      <c r="O403" s="29">
        <v>0.01</v>
      </c>
      <c r="P403" s="29" t="s">
        <v>94</v>
      </c>
      <c r="Q403" s="29">
        <v>14.71</v>
      </c>
      <c r="R403" s="29" t="s">
        <v>289</v>
      </c>
      <c r="S403" s="29" t="s">
        <v>89</v>
      </c>
      <c r="T403" s="29" t="s">
        <v>89</v>
      </c>
      <c r="U403" s="29">
        <v>0</v>
      </c>
      <c r="V403" s="58">
        <f>AVERAGE(U403:U408)</f>
        <v>13.186666666666667</v>
      </c>
      <c r="W403" s="61"/>
      <c r="X403" s="63"/>
      <c r="Z403" s="30" t="s">
        <v>91</v>
      </c>
      <c r="AA403" s="30" t="s">
        <v>412</v>
      </c>
    </row>
    <row r="404" spans="1:27" ht="9" customHeight="1" x14ac:dyDescent="0.2">
      <c r="A404" s="59"/>
      <c r="B404" s="60"/>
      <c r="C404" s="29">
        <v>7.5</v>
      </c>
      <c r="D404" s="29">
        <v>154.30000000000001</v>
      </c>
      <c r="E404" s="29">
        <v>1.24</v>
      </c>
      <c r="F404" s="29">
        <v>5.75</v>
      </c>
      <c r="G404" s="29" t="s">
        <v>94</v>
      </c>
      <c r="H404" s="29">
        <v>3.85</v>
      </c>
      <c r="I404" s="29" t="s">
        <v>94</v>
      </c>
      <c r="J404" s="29">
        <v>63.2</v>
      </c>
      <c r="K404" s="29">
        <v>64</v>
      </c>
      <c r="L404" s="29">
        <v>50</v>
      </c>
      <c r="M404" s="29">
        <v>20</v>
      </c>
      <c r="N404" s="29">
        <v>3.36</v>
      </c>
      <c r="O404" s="29">
        <v>0.01</v>
      </c>
      <c r="P404" s="29">
        <v>0.88</v>
      </c>
      <c r="Q404" s="29">
        <v>15.79</v>
      </c>
      <c r="R404" s="29" t="s">
        <v>413</v>
      </c>
      <c r="S404" s="29" t="s">
        <v>93</v>
      </c>
      <c r="T404" s="29" t="s">
        <v>89</v>
      </c>
      <c r="U404" s="29">
        <v>41.62</v>
      </c>
      <c r="V404" s="58"/>
      <c r="W404" s="61"/>
      <c r="X404" s="63"/>
      <c r="Z404" s="30" t="s">
        <v>91</v>
      </c>
      <c r="AA404" s="30" t="s">
        <v>412</v>
      </c>
    </row>
    <row r="405" spans="1:27" ht="9" customHeight="1" x14ac:dyDescent="0.2">
      <c r="A405" s="59"/>
      <c r="B405" s="60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9" t="s">
        <v>89</v>
      </c>
      <c r="T405" s="29" t="s">
        <v>89</v>
      </c>
      <c r="U405" s="29">
        <v>0</v>
      </c>
      <c r="V405" s="58"/>
      <c r="W405" s="61"/>
      <c r="X405" s="63"/>
      <c r="Z405" s="30" t="s">
        <v>91</v>
      </c>
      <c r="AA405" s="30" t="s">
        <v>414</v>
      </c>
    </row>
    <row r="406" spans="1:27" ht="9" customHeight="1" x14ac:dyDescent="0.2">
      <c r="A406" s="59"/>
      <c r="B406" s="60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9" t="s">
        <v>89</v>
      </c>
      <c r="T406" s="29" t="s">
        <v>89</v>
      </c>
      <c r="U406" s="29">
        <v>0</v>
      </c>
      <c r="V406" s="58"/>
      <c r="W406" s="61"/>
      <c r="X406" s="63"/>
      <c r="Z406" s="30" t="s">
        <v>91</v>
      </c>
      <c r="AA406" s="30" t="s">
        <v>415</v>
      </c>
    </row>
    <row r="407" spans="1:27" ht="9" customHeight="1" x14ac:dyDescent="0.2">
      <c r="A407" s="59"/>
      <c r="B407" s="60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9" t="s">
        <v>93</v>
      </c>
      <c r="T407" s="29" t="s">
        <v>89</v>
      </c>
      <c r="U407" s="29">
        <v>37.5</v>
      </c>
      <c r="V407" s="58"/>
      <c r="W407" s="61"/>
      <c r="X407" s="63"/>
      <c r="Z407" s="30" t="s">
        <v>91</v>
      </c>
      <c r="AA407" s="30" t="s">
        <v>416</v>
      </c>
    </row>
    <row r="408" spans="1:27" ht="9" customHeight="1" x14ac:dyDescent="0.2">
      <c r="A408" s="59"/>
      <c r="B408" s="60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9" t="s">
        <v>89</v>
      </c>
      <c r="T408" s="29" t="s">
        <v>89</v>
      </c>
      <c r="U408" s="29">
        <v>0</v>
      </c>
      <c r="V408" s="58"/>
      <c r="W408" s="61"/>
      <c r="X408" s="63"/>
      <c r="Z408" s="30" t="s">
        <v>91</v>
      </c>
      <c r="AA408" s="30" t="s">
        <v>417</v>
      </c>
    </row>
    <row r="409" spans="1:27" ht="9" customHeight="1" x14ac:dyDescent="0.2">
      <c r="A409" s="59"/>
      <c r="B409" s="60">
        <v>11</v>
      </c>
      <c r="C409" s="29">
        <v>6.86</v>
      </c>
      <c r="D409" s="29">
        <v>155</v>
      </c>
      <c r="E409" s="29">
        <v>0.43</v>
      </c>
      <c r="F409" s="29">
        <v>26.43</v>
      </c>
      <c r="G409" s="29" t="s">
        <v>94</v>
      </c>
      <c r="H409" s="29" t="s">
        <v>94</v>
      </c>
      <c r="I409" s="29" t="s">
        <v>94</v>
      </c>
      <c r="J409" s="29">
        <v>67.099999999999994</v>
      </c>
      <c r="K409" s="29">
        <v>66.599999999999994</v>
      </c>
      <c r="L409" s="29">
        <v>53.4</v>
      </c>
      <c r="M409" s="29">
        <v>21.36</v>
      </c>
      <c r="N409" s="29">
        <v>3.17</v>
      </c>
      <c r="O409" s="29">
        <v>0.01</v>
      </c>
      <c r="P409" s="29">
        <v>0.63</v>
      </c>
      <c r="Q409" s="29">
        <v>1.86</v>
      </c>
      <c r="R409" s="29" t="s">
        <v>418</v>
      </c>
      <c r="S409" s="29" t="s">
        <v>89</v>
      </c>
      <c r="T409" s="29" t="s">
        <v>89</v>
      </c>
      <c r="U409" s="29">
        <v>0</v>
      </c>
      <c r="V409" s="58">
        <f>AVERAGE(U409:U411)</f>
        <v>0</v>
      </c>
      <c r="W409" s="61"/>
      <c r="X409" s="63"/>
      <c r="Z409" s="30" t="s">
        <v>91</v>
      </c>
      <c r="AA409" s="30" t="s">
        <v>419</v>
      </c>
    </row>
    <row r="410" spans="1:27" ht="9" customHeight="1" x14ac:dyDescent="0.2">
      <c r="A410" s="59"/>
      <c r="B410" s="60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9" t="s">
        <v>89</v>
      </c>
      <c r="T410" s="29" t="s">
        <v>89</v>
      </c>
      <c r="U410" s="29">
        <v>0</v>
      </c>
      <c r="V410" s="58"/>
      <c r="W410" s="61"/>
      <c r="X410" s="63"/>
      <c r="Z410" s="30" t="s">
        <v>91</v>
      </c>
      <c r="AA410" s="30" t="s">
        <v>414</v>
      </c>
    </row>
    <row r="411" spans="1:27" ht="9" customHeight="1" x14ac:dyDescent="0.2">
      <c r="A411" s="59"/>
      <c r="B411" s="60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9" t="s">
        <v>89</v>
      </c>
      <c r="T411" s="29" t="s">
        <v>89</v>
      </c>
      <c r="U411" s="29">
        <v>0</v>
      </c>
      <c r="V411" s="58"/>
      <c r="W411" s="61"/>
      <c r="X411" s="63"/>
      <c r="Z411" s="30" t="s">
        <v>91</v>
      </c>
      <c r="AA411" s="30" t="s">
        <v>419</v>
      </c>
    </row>
    <row r="412" spans="1:27" ht="9" customHeight="1" x14ac:dyDescent="0.2">
      <c r="A412" s="59"/>
      <c r="B412" s="60">
        <v>12</v>
      </c>
      <c r="C412" s="29">
        <v>6.97</v>
      </c>
      <c r="D412" s="29">
        <v>185.5</v>
      </c>
      <c r="E412" s="29">
        <v>1.27</v>
      </c>
      <c r="F412" s="29">
        <v>6.39</v>
      </c>
      <c r="G412" s="29" t="s">
        <v>94</v>
      </c>
      <c r="H412" s="29" t="s">
        <v>94</v>
      </c>
      <c r="I412" s="29" t="s">
        <v>94</v>
      </c>
      <c r="J412" s="29">
        <v>81</v>
      </c>
      <c r="K412" s="29">
        <v>80.599999999999994</v>
      </c>
      <c r="L412" s="29">
        <v>61.6</v>
      </c>
      <c r="M412" s="29">
        <v>24.64</v>
      </c>
      <c r="N412" s="29">
        <v>4.5599999999999996</v>
      </c>
      <c r="O412" s="29" t="s">
        <v>94</v>
      </c>
      <c r="P412" s="29">
        <v>0.88</v>
      </c>
      <c r="Q412" s="29">
        <v>2.93</v>
      </c>
      <c r="R412" s="29" t="s">
        <v>273</v>
      </c>
      <c r="S412" s="29" t="s">
        <v>89</v>
      </c>
      <c r="T412" s="29" t="s">
        <v>89</v>
      </c>
      <c r="U412" s="29">
        <v>0</v>
      </c>
      <c r="V412" s="58">
        <f>AVERAGE(U412:U420)</f>
        <v>3.8533333333333335</v>
      </c>
      <c r="W412" s="61"/>
      <c r="X412" s="63"/>
      <c r="Z412" s="30" t="s">
        <v>91</v>
      </c>
      <c r="AA412" s="30" t="s">
        <v>414</v>
      </c>
    </row>
    <row r="413" spans="1:27" ht="9" customHeight="1" x14ac:dyDescent="0.2">
      <c r="A413" s="59"/>
      <c r="B413" s="60"/>
      <c r="C413" s="29">
        <v>8.14</v>
      </c>
      <c r="D413" s="29">
        <v>207</v>
      </c>
      <c r="E413" s="29">
        <v>0.83</v>
      </c>
      <c r="F413" s="29">
        <v>4.3499999999999996</v>
      </c>
      <c r="G413" s="29" t="s">
        <v>94</v>
      </c>
      <c r="H413" s="29" t="s">
        <v>94</v>
      </c>
      <c r="I413" s="29" t="s">
        <v>94</v>
      </c>
      <c r="J413" s="29">
        <v>97.7</v>
      </c>
      <c r="K413" s="29">
        <v>83.4</v>
      </c>
      <c r="L413" s="29">
        <v>64.2</v>
      </c>
      <c r="M413" s="29">
        <v>25.68</v>
      </c>
      <c r="N413" s="29">
        <v>4.6100000000000003</v>
      </c>
      <c r="O413" s="29" t="s">
        <v>94</v>
      </c>
      <c r="P413" s="29">
        <v>0.38</v>
      </c>
      <c r="Q413" s="29">
        <v>1.86</v>
      </c>
      <c r="R413" s="29" t="s">
        <v>94</v>
      </c>
      <c r="S413" s="29" t="s">
        <v>89</v>
      </c>
      <c r="T413" s="29" t="s">
        <v>89</v>
      </c>
      <c r="U413" s="29">
        <v>17.34</v>
      </c>
      <c r="V413" s="58"/>
      <c r="W413" s="61"/>
      <c r="X413" s="63"/>
      <c r="Z413" s="30" t="s">
        <v>91</v>
      </c>
      <c r="AA413" s="30" t="s">
        <v>419</v>
      </c>
    </row>
    <row r="414" spans="1:27" ht="9" customHeight="1" x14ac:dyDescent="0.2">
      <c r="A414" s="59"/>
      <c r="B414" s="60"/>
      <c r="C414" s="29">
        <v>7.89</v>
      </c>
      <c r="D414" s="29">
        <v>224</v>
      </c>
      <c r="E414" s="29">
        <v>0.4</v>
      </c>
      <c r="F414" s="29">
        <v>4.5999999999999996</v>
      </c>
      <c r="G414" s="29" t="s">
        <v>94</v>
      </c>
      <c r="H414" s="29" t="s">
        <v>94</v>
      </c>
      <c r="I414" s="29" t="s">
        <v>94</v>
      </c>
      <c r="J414" s="29">
        <v>109</v>
      </c>
      <c r="K414" s="29">
        <v>88.6</v>
      </c>
      <c r="L414" s="29">
        <v>71.8</v>
      </c>
      <c r="M414" s="29">
        <v>28.72</v>
      </c>
      <c r="N414" s="29">
        <v>4.03</v>
      </c>
      <c r="O414" s="29">
        <v>0.01</v>
      </c>
      <c r="P414" s="29">
        <v>1.38</v>
      </c>
      <c r="Q414" s="29">
        <v>1.86</v>
      </c>
      <c r="R414" s="29" t="s">
        <v>94</v>
      </c>
      <c r="S414" s="29" t="s">
        <v>89</v>
      </c>
      <c r="T414" s="29" t="s">
        <v>89</v>
      </c>
      <c r="U414" s="29">
        <v>17.34</v>
      </c>
      <c r="V414" s="58"/>
      <c r="W414" s="61"/>
      <c r="X414" s="63"/>
      <c r="Z414" s="30" t="s">
        <v>91</v>
      </c>
      <c r="AA414" s="30" t="s">
        <v>414</v>
      </c>
    </row>
    <row r="415" spans="1:27" ht="9" customHeight="1" x14ac:dyDescent="0.2">
      <c r="A415" s="59"/>
      <c r="B415" s="60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9" t="s">
        <v>89</v>
      </c>
      <c r="T415" s="29" t="s">
        <v>89</v>
      </c>
      <c r="U415" s="29">
        <v>0</v>
      </c>
      <c r="V415" s="58"/>
      <c r="W415" s="61"/>
      <c r="X415" s="63"/>
      <c r="Z415" s="30" t="s">
        <v>91</v>
      </c>
      <c r="AA415" s="30" t="s">
        <v>419</v>
      </c>
    </row>
    <row r="416" spans="1:27" ht="9" customHeight="1" x14ac:dyDescent="0.2">
      <c r="A416" s="59"/>
      <c r="B416" s="60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9" t="s">
        <v>89</v>
      </c>
      <c r="T416" s="29" t="s">
        <v>89</v>
      </c>
      <c r="U416" s="29">
        <v>0</v>
      </c>
      <c r="V416" s="58"/>
      <c r="W416" s="61"/>
      <c r="X416" s="63"/>
      <c r="Z416" s="30" t="s">
        <v>91</v>
      </c>
      <c r="AA416" s="30" t="s">
        <v>414</v>
      </c>
    </row>
    <row r="417" spans="1:27" ht="9" customHeight="1" x14ac:dyDescent="0.2">
      <c r="A417" s="59"/>
      <c r="B417" s="60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9" t="s">
        <v>89</v>
      </c>
      <c r="T417" s="29" t="s">
        <v>89</v>
      </c>
      <c r="U417" s="29">
        <v>0</v>
      </c>
      <c r="V417" s="58"/>
      <c r="W417" s="61"/>
      <c r="X417" s="63"/>
      <c r="Z417" s="30" t="s">
        <v>91</v>
      </c>
      <c r="AA417" s="30" t="s">
        <v>420</v>
      </c>
    </row>
    <row r="418" spans="1:27" ht="9" customHeight="1" x14ac:dyDescent="0.2">
      <c r="A418" s="59"/>
      <c r="B418" s="60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9" t="s">
        <v>89</v>
      </c>
      <c r="T418" s="29" t="s">
        <v>89</v>
      </c>
      <c r="U418" s="29">
        <v>0</v>
      </c>
      <c r="V418" s="58"/>
      <c r="W418" s="61"/>
      <c r="X418" s="63"/>
      <c r="Z418" s="30" t="s">
        <v>91</v>
      </c>
      <c r="AA418" s="30" t="s">
        <v>421</v>
      </c>
    </row>
    <row r="419" spans="1:27" ht="9" customHeight="1" x14ac:dyDescent="0.2">
      <c r="A419" s="59"/>
      <c r="B419" s="60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9" t="s">
        <v>89</v>
      </c>
      <c r="T419" s="29" t="s">
        <v>89</v>
      </c>
      <c r="U419" s="29">
        <v>0</v>
      </c>
      <c r="V419" s="58"/>
      <c r="W419" s="61"/>
      <c r="X419" s="63"/>
      <c r="Z419" s="30" t="s">
        <v>91</v>
      </c>
      <c r="AA419" s="30" t="s">
        <v>422</v>
      </c>
    </row>
    <row r="420" spans="1:27" ht="9" customHeight="1" x14ac:dyDescent="0.2">
      <c r="A420" s="59"/>
      <c r="B420" s="60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9" t="s">
        <v>89</v>
      </c>
      <c r="T420" s="29" t="s">
        <v>89</v>
      </c>
      <c r="U420" s="29">
        <v>0</v>
      </c>
      <c r="V420" s="58"/>
      <c r="W420" s="61"/>
      <c r="X420" s="63"/>
      <c r="Z420" s="30" t="s">
        <v>91</v>
      </c>
      <c r="AA420" s="30" t="s">
        <v>423</v>
      </c>
    </row>
    <row r="421" spans="1:27" ht="9" customHeight="1" x14ac:dyDescent="0.2">
      <c r="A421" s="59" t="s">
        <v>32</v>
      </c>
      <c r="B421" s="60">
        <v>8</v>
      </c>
      <c r="C421" s="29">
        <v>7.3</v>
      </c>
      <c r="D421" s="29">
        <v>44.8</v>
      </c>
      <c r="E421" s="29">
        <v>1.92</v>
      </c>
      <c r="F421" s="29">
        <v>2.41</v>
      </c>
      <c r="G421" s="29" t="s">
        <v>94</v>
      </c>
      <c r="H421" s="29">
        <v>3.72</v>
      </c>
      <c r="I421" s="29" t="s">
        <v>94</v>
      </c>
      <c r="J421" s="29">
        <v>29.04</v>
      </c>
      <c r="K421" s="29">
        <v>23.11</v>
      </c>
      <c r="L421" s="29">
        <v>15.84</v>
      </c>
      <c r="M421" s="29">
        <v>6.33</v>
      </c>
      <c r="N421" s="29">
        <v>1.75</v>
      </c>
      <c r="O421" s="29" t="s">
        <v>94</v>
      </c>
      <c r="P421" s="29" t="s">
        <v>94</v>
      </c>
      <c r="Q421" s="29">
        <v>16.86</v>
      </c>
      <c r="R421" s="29" t="s">
        <v>118</v>
      </c>
      <c r="S421" s="29" t="s">
        <v>89</v>
      </c>
      <c r="T421" s="29" t="s">
        <v>89</v>
      </c>
      <c r="U421" s="29">
        <v>7.27</v>
      </c>
      <c r="V421" s="58">
        <f>AVERAGE(U421:U423)</f>
        <v>2.4233333333333333</v>
      </c>
      <c r="W421" s="61">
        <f>AVERAGE(U421:U447)</f>
        <v>5.1622222222222218</v>
      </c>
      <c r="X421" s="63" t="s">
        <v>90</v>
      </c>
      <c r="Z421" s="30" t="s">
        <v>91</v>
      </c>
      <c r="AA421" s="30" t="s">
        <v>424</v>
      </c>
    </row>
    <row r="422" spans="1:27" ht="9" customHeight="1" x14ac:dyDescent="0.2">
      <c r="A422" s="59"/>
      <c r="B422" s="60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9" t="s">
        <v>89</v>
      </c>
      <c r="T422" s="29" t="s">
        <v>89</v>
      </c>
      <c r="U422" s="29">
        <v>0</v>
      </c>
      <c r="V422" s="58"/>
      <c r="W422" s="61"/>
      <c r="X422" s="63"/>
      <c r="Z422" s="30" t="s">
        <v>91</v>
      </c>
      <c r="AA422" s="30" t="s">
        <v>424</v>
      </c>
    </row>
    <row r="423" spans="1:27" ht="9" customHeight="1" x14ac:dyDescent="0.2">
      <c r="A423" s="59"/>
      <c r="B423" s="60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9" t="s">
        <v>89</v>
      </c>
      <c r="T423" s="29" t="s">
        <v>89</v>
      </c>
      <c r="U423" s="29">
        <v>0</v>
      </c>
      <c r="V423" s="58"/>
      <c r="W423" s="61"/>
      <c r="X423" s="63"/>
      <c r="Z423" s="30" t="s">
        <v>91</v>
      </c>
      <c r="AA423" s="30" t="s">
        <v>425</v>
      </c>
    </row>
    <row r="424" spans="1:27" ht="9" customHeight="1" x14ac:dyDescent="0.2">
      <c r="A424" s="59"/>
      <c r="B424" s="60">
        <v>9</v>
      </c>
      <c r="C424" s="29">
        <v>8.5</v>
      </c>
      <c r="D424" s="29">
        <v>55</v>
      </c>
      <c r="E424" s="29">
        <v>4.3899999999999997</v>
      </c>
      <c r="F424" s="29">
        <v>3.82</v>
      </c>
      <c r="G424" s="29" t="s">
        <v>94</v>
      </c>
      <c r="H424" s="29">
        <v>1.75</v>
      </c>
      <c r="I424" s="29" t="s">
        <v>94</v>
      </c>
      <c r="J424" s="29">
        <v>24.4</v>
      </c>
      <c r="K424" s="29">
        <v>16.48</v>
      </c>
      <c r="L424" s="29">
        <v>11.34</v>
      </c>
      <c r="M424" s="29">
        <v>4.54</v>
      </c>
      <c r="N424" s="29">
        <v>1.23</v>
      </c>
      <c r="O424" s="29" t="s">
        <v>94</v>
      </c>
      <c r="P424" s="29">
        <v>3.13</v>
      </c>
      <c r="Q424" s="29">
        <v>19.71</v>
      </c>
      <c r="R424" s="29" t="s">
        <v>426</v>
      </c>
      <c r="S424" s="29" t="s">
        <v>89</v>
      </c>
      <c r="T424" s="29" t="s">
        <v>89</v>
      </c>
      <c r="U424" s="29">
        <v>24.28</v>
      </c>
      <c r="V424" s="58">
        <f>AVERAGE(U424:U426)</f>
        <v>8.0933333333333337</v>
      </c>
      <c r="W424" s="61"/>
      <c r="X424" s="63"/>
      <c r="Z424" s="30" t="s">
        <v>91</v>
      </c>
      <c r="AA424" s="30" t="s">
        <v>427</v>
      </c>
    </row>
    <row r="425" spans="1:27" ht="9" customHeight="1" x14ac:dyDescent="0.2">
      <c r="A425" s="59"/>
      <c r="B425" s="60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9" t="s">
        <v>89</v>
      </c>
      <c r="T425" s="29" t="s">
        <v>89</v>
      </c>
      <c r="U425" s="29">
        <v>0</v>
      </c>
      <c r="V425" s="58"/>
      <c r="W425" s="61"/>
      <c r="X425" s="63"/>
      <c r="Z425" s="30" t="s">
        <v>91</v>
      </c>
      <c r="AA425" s="30" t="s">
        <v>424</v>
      </c>
    </row>
    <row r="426" spans="1:27" ht="9" customHeight="1" x14ac:dyDescent="0.2">
      <c r="A426" s="59"/>
      <c r="B426" s="60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9" t="s">
        <v>89</v>
      </c>
      <c r="T426" s="29" t="s">
        <v>89</v>
      </c>
      <c r="U426" s="29">
        <v>0</v>
      </c>
      <c r="V426" s="58"/>
      <c r="W426" s="61"/>
      <c r="X426" s="63"/>
      <c r="Z426" s="30" t="s">
        <v>91</v>
      </c>
      <c r="AA426" s="30" t="s">
        <v>428</v>
      </c>
    </row>
    <row r="427" spans="1:27" ht="9" customHeight="1" x14ac:dyDescent="0.2">
      <c r="A427" s="59"/>
      <c r="B427" s="60">
        <v>10</v>
      </c>
      <c r="C427" s="29">
        <v>7.11</v>
      </c>
      <c r="D427" s="29">
        <v>68</v>
      </c>
      <c r="E427" s="29">
        <v>0.41</v>
      </c>
      <c r="F427" s="29">
        <v>3.6</v>
      </c>
      <c r="G427" s="29" t="s">
        <v>94</v>
      </c>
      <c r="H427" s="29">
        <v>3.45</v>
      </c>
      <c r="I427" s="29" t="s">
        <v>94</v>
      </c>
      <c r="J427" s="29">
        <v>25</v>
      </c>
      <c r="K427" s="29">
        <v>15.2</v>
      </c>
      <c r="L427" s="29">
        <v>11.4</v>
      </c>
      <c r="M427" s="29">
        <v>4.5599999999999996</v>
      </c>
      <c r="N427" s="29">
        <v>0.91</v>
      </c>
      <c r="O427" s="29">
        <v>0.02</v>
      </c>
      <c r="P427" s="29">
        <v>0.38</v>
      </c>
      <c r="Q427" s="29">
        <v>17.93</v>
      </c>
      <c r="R427" s="29" t="s">
        <v>118</v>
      </c>
      <c r="S427" s="29" t="s">
        <v>89</v>
      </c>
      <c r="T427" s="29" t="s">
        <v>89</v>
      </c>
      <c r="U427" s="29">
        <v>6.94</v>
      </c>
      <c r="V427" s="58">
        <f>AVERAGE(U427:U435)</f>
        <v>6.3933333333333335</v>
      </c>
      <c r="W427" s="61"/>
      <c r="X427" s="63"/>
      <c r="Z427" s="30" t="s">
        <v>91</v>
      </c>
      <c r="AA427" s="30" t="s">
        <v>427</v>
      </c>
    </row>
    <row r="428" spans="1:27" ht="9" customHeight="1" x14ac:dyDescent="0.2">
      <c r="A428" s="59"/>
      <c r="B428" s="60"/>
      <c r="C428" s="29">
        <v>7.6</v>
      </c>
      <c r="D428" s="29">
        <v>52.8</v>
      </c>
      <c r="E428" s="29">
        <v>2.65</v>
      </c>
      <c r="F428" s="29">
        <v>3.4</v>
      </c>
      <c r="G428" s="29" t="s">
        <v>94</v>
      </c>
      <c r="H428" s="29">
        <v>4.1500000000000004</v>
      </c>
      <c r="I428" s="29" t="s">
        <v>94</v>
      </c>
      <c r="J428" s="29">
        <v>21.6</v>
      </c>
      <c r="K428" s="29">
        <v>16.8</v>
      </c>
      <c r="L428" s="29">
        <v>12.6</v>
      </c>
      <c r="M428" s="29">
        <v>5.04</v>
      </c>
      <c r="N428" s="29">
        <v>1.01</v>
      </c>
      <c r="O428" s="29" t="s">
        <v>94</v>
      </c>
      <c r="P428" s="29" t="s">
        <v>94</v>
      </c>
      <c r="Q428" s="29">
        <v>19.71</v>
      </c>
      <c r="R428" s="29" t="s">
        <v>118</v>
      </c>
      <c r="S428" s="29" t="s">
        <v>89</v>
      </c>
      <c r="T428" s="29" t="s">
        <v>89</v>
      </c>
      <c r="U428" s="29">
        <v>25.45</v>
      </c>
      <c r="V428" s="58"/>
      <c r="W428" s="61"/>
      <c r="X428" s="63"/>
      <c r="Z428" s="30" t="s">
        <v>91</v>
      </c>
      <c r="AA428" s="30" t="s">
        <v>429</v>
      </c>
    </row>
    <row r="429" spans="1:27" ht="9" customHeight="1" x14ac:dyDescent="0.2">
      <c r="A429" s="59"/>
      <c r="B429" s="60"/>
      <c r="C429" s="29">
        <v>7.45</v>
      </c>
      <c r="D429" s="29">
        <v>51.4</v>
      </c>
      <c r="E429" s="29">
        <v>9.1999999999999993</v>
      </c>
      <c r="F429" s="29">
        <v>0.5</v>
      </c>
      <c r="G429" s="29" t="s">
        <v>94</v>
      </c>
      <c r="H429" s="29">
        <v>3.25</v>
      </c>
      <c r="I429" s="29" t="s">
        <v>94</v>
      </c>
      <c r="J429" s="29">
        <v>20.5</v>
      </c>
      <c r="K429" s="29">
        <v>20.6</v>
      </c>
      <c r="L429" s="29">
        <v>11</v>
      </c>
      <c r="M429" s="29">
        <v>4.4000000000000004</v>
      </c>
      <c r="N429" s="29">
        <v>2.2999999999999998</v>
      </c>
      <c r="O429" s="29" t="s">
        <v>94</v>
      </c>
      <c r="P429" s="29" t="s">
        <v>94</v>
      </c>
      <c r="Q429" s="29">
        <v>31.86</v>
      </c>
      <c r="R429" s="29" t="s">
        <v>430</v>
      </c>
      <c r="S429" s="29" t="s">
        <v>89</v>
      </c>
      <c r="T429" s="29" t="s">
        <v>89</v>
      </c>
      <c r="U429" s="29">
        <v>25.15</v>
      </c>
      <c r="V429" s="58"/>
      <c r="W429" s="61"/>
      <c r="X429" s="63"/>
      <c r="Z429" s="30" t="s">
        <v>91</v>
      </c>
      <c r="AA429" s="30" t="s">
        <v>429</v>
      </c>
    </row>
    <row r="430" spans="1:27" ht="9" customHeight="1" x14ac:dyDescent="0.2">
      <c r="A430" s="59"/>
      <c r="B430" s="60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9" t="s">
        <v>89</v>
      </c>
      <c r="T430" s="29" t="s">
        <v>89</v>
      </c>
      <c r="U430" s="29">
        <v>0</v>
      </c>
      <c r="V430" s="58"/>
      <c r="W430" s="61"/>
      <c r="X430" s="63"/>
      <c r="Z430" s="30" t="s">
        <v>91</v>
      </c>
      <c r="AA430" s="30" t="s">
        <v>429</v>
      </c>
    </row>
    <row r="431" spans="1:27" ht="9" customHeight="1" x14ac:dyDescent="0.2">
      <c r="A431" s="59"/>
      <c r="B431" s="60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9" t="s">
        <v>89</v>
      </c>
      <c r="T431" s="29" t="s">
        <v>89</v>
      </c>
      <c r="U431" s="29">
        <v>0</v>
      </c>
      <c r="V431" s="58"/>
      <c r="W431" s="61"/>
      <c r="X431" s="63"/>
      <c r="Z431" s="30" t="s">
        <v>91</v>
      </c>
      <c r="AA431" s="30" t="s">
        <v>431</v>
      </c>
    </row>
    <row r="432" spans="1:27" ht="9" customHeight="1" x14ac:dyDescent="0.2">
      <c r="A432" s="59"/>
      <c r="B432" s="60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9" t="s">
        <v>89</v>
      </c>
      <c r="T432" s="29" t="s">
        <v>89</v>
      </c>
      <c r="U432" s="29">
        <v>0</v>
      </c>
      <c r="V432" s="58"/>
      <c r="W432" s="61"/>
      <c r="X432" s="63"/>
      <c r="Z432" s="30" t="s">
        <v>91</v>
      </c>
      <c r="AA432" s="30" t="s">
        <v>431</v>
      </c>
    </row>
    <row r="433" spans="1:27" ht="9" customHeight="1" x14ac:dyDescent="0.2">
      <c r="A433" s="59"/>
      <c r="B433" s="60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9" t="s">
        <v>89</v>
      </c>
      <c r="T433" s="29" t="s">
        <v>89</v>
      </c>
      <c r="U433" s="29">
        <v>0</v>
      </c>
      <c r="V433" s="58"/>
      <c r="W433" s="61"/>
      <c r="X433" s="63"/>
      <c r="Z433" s="30" t="s">
        <v>91</v>
      </c>
      <c r="AA433" s="30" t="s">
        <v>427</v>
      </c>
    </row>
    <row r="434" spans="1:27" ht="9" customHeight="1" x14ac:dyDescent="0.2">
      <c r="A434" s="59"/>
      <c r="B434" s="60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9" t="s">
        <v>89</v>
      </c>
      <c r="T434" s="29" t="s">
        <v>89</v>
      </c>
      <c r="U434" s="29">
        <v>0</v>
      </c>
      <c r="V434" s="58"/>
      <c r="W434" s="61"/>
      <c r="X434" s="63"/>
      <c r="Z434" s="30" t="s">
        <v>91</v>
      </c>
      <c r="AA434" s="30" t="s">
        <v>429</v>
      </c>
    </row>
    <row r="435" spans="1:27" ht="9" customHeight="1" x14ac:dyDescent="0.2">
      <c r="A435" s="59"/>
      <c r="B435" s="60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9" t="s">
        <v>89</v>
      </c>
      <c r="T435" s="29" t="s">
        <v>89</v>
      </c>
      <c r="U435" s="29">
        <v>0</v>
      </c>
      <c r="V435" s="58"/>
      <c r="W435" s="61"/>
      <c r="X435" s="63"/>
      <c r="Z435" s="30" t="s">
        <v>91</v>
      </c>
      <c r="AA435" s="30" t="s">
        <v>431</v>
      </c>
    </row>
    <row r="436" spans="1:27" ht="9" customHeight="1" x14ac:dyDescent="0.2">
      <c r="A436" s="59"/>
      <c r="B436" s="60">
        <v>11</v>
      </c>
      <c r="C436" s="29">
        <v>7.71</v>
      </c>
      <c r="D436" s="29">
        <v>55.2</v>
      </c>
      <c r="E436" s="29">
        <v>4.41</v>
      </c>
      <c r="F436" s="29">
        <v>2.7</v>
      </c>
      <c r="G436" s="29" t="s">
        <v>94</v>
      </c>
      <c r="H436" s="29" t="s">
        <v>94</v>
      </c>
      <c r="I436" s="29" t="s">
        <v>94</v>
      </c>
      <c r="J436" s="29">
        <v>23</v>
      </c>
      <c r="K436" s="29">
        <v>19.8</v>
      </c>
      <c r="L436" s="29">
        <v>19.8</v>
      </c>
      <c r="M436" s="29">
        <v>7.92</v>
      </c>
      <c r="N436" s="29" t="s">
        <v>94</v>
      </c>
      <c r="O436" s="29" t="s">
        <v>94</v>
      </c>
      <c r="P436" s="29" t="s">
        <v>94</v>
      </c>
      <c r="Q436" s="29">
        <v>22.21</v>
      </c>
      <c r="R436" s="29" t="s">
        <v>122</v>
      </c>
      <c r="S436" s="29" t="s">
        <v>89</v>
      </c>
      <c r="T436" s="29" t="s">
        <v>89</v>
      </c>
      <c r="U436" s="29">
        <v>24.28</v>
      </c>
      <c r="V436" s="58">
        <f>AVERAGE(U436:U441)</f>
        <v>8.0933333333333337</v>
      </c>
      <c r="W436" s="61"/>
      <c r="X436" s="63"/>
      <c r="Z436" s="30" t="s">
        <v>91</v>
      </c>
      <c r="AA436" s="30" t="s">
        <v>424</v>
      </c>
    </row>
    <row r="437" spans="1:27" ht="9" customHeight="1" x14ac:dyDescent="0.2">
      <c r="A437" s="59"/>
      <c r="B437" s="60"/>
      <c r="C437" s="29">
        <v>7.11</v>
      </c>
      <c r="D437" s="29">
        <v>57.2</v>
      </c>
      <c r="E437" s="29">
        <v>5.56</v>
      </c>
      <c r="F437" s="29">
        <v>2.35</v>
      </c>
      <c r="G437" s="29" t="s">
        <v>94</v>
      </c>
      <c r="H437" s="29" t="s">
        <v>94</v>
      </c>
      <c r="I437" s="29" t="s">
        <v>94</v>
      </c>
      <c r="J437" s="29">
        <v>25</v>
      </c>
      <c r="K437" s="29">
        <v>19.96</v>
      </c>
      <c r="L437" s="29">
        <v>13.2</v>
      </c>
      <c r="M437" s="29">
        <v>5.28</v>
      </c>
      <c r="N437" s="29">
        <v>1.62</v>
      </c>
      <c r="O437" s="29" t="s">
        <v>94</v>
      </c>
      <c r="P437" s="29">
        <v>3.63</v>
      </c>
      <c r="Q437" s="29">
        <v>22.93</v>
      </c>
      <c r="R437" s="29" t="s">
        <v>118</v>
      </c>
      <c r="S437" s="29" t="s">
        <v>89</v>
      </c>
      <c r="T437" s="29" t="s">
        <v>89</v>
      </c>
      <c r="U437" s="29">
        <v>24.28</v>
      </c>
      <c r="V437" s="58"/>
      <c r="W437" s="61"/>
      <c r="X437" s="63"/>
      <c r="Z437" s="30" t="s">
        <v>91</v>
      </c>
      <c r="AA437" s="30" t="s">
        <v>432</v>
      </c>
    </row>
    <row r="438" spans="1:27" ht="9" customHeight="1" x14ac:dyDescent="0.2">
      <c r="A438" s="59"/>
      <c r="B438" s="60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9" t="s">
        <v>89</v>
      </c>
      <c r="T438" s="29" t="s">
        <v>89</v>
      </c>
      <c r="U438" s="29">
        <v>0</v>
      </c>
      <c r="V438" s="58"/>
      <c r="W438" s="61"/>
      <c r="X438" s="63"/>
      <c r="Z438" s="30" t="s">
        <v>91</v>
      </c>
      <c r="AA438" s="30" t="s">
        <v>429</v>
      </c>
    </row>
    <row r="439" spans="1:27" ht="9" customHeight="1" x14ac:dyDescent="0.2">
      <c r="A439" s="59"/>
      <c r="B439" s="60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9" t="s">
        <v>89</v>
      </c>
      <c r="T439" s="29" t="s">
        <v>89</v>
      </c>
      <c r="U439" s="29">
        <v>0</v>
      </c>
      <c r="V439" s="58"/>
      <c r="W439" s="61"/>
      <c r="X439" s="63"/>
      <c r="Z439" s="30" t="s">
        <v>91</v>
      </c>
      <c r="AA439" s="30" t="s">
        <v>431</v>
      </c>
    </row>
    <row r="440" spans="1:27" ht="9" customHeight="1" x14ac:dyDescent="0.2">
      <c r="A440" s="59"/>
      <c r="B440" s="60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9" t="s">
        <v>89</v>
      </c>
      <c r="T440" s="29" t="s">
        <v>89</v>
      </c>
      <c r="U440" s="29">
        <v>0</v>
      </c>
      <c r="V440" s="58"/>
      <c r="W440" s="61"/>
      <c r="X440" s="63"/>
      <c r="Z440" s="30" t="s">
        <v>91</v>
      </c>
      <c r="AA440" s="30" t="s">
        <v>429</v>
      </c>
    </row>
    <row r="441" spans="1:27" ht="9" customHeight="1" x14ac:dyDescent="0.2">
      <c r="A441" s="59"/>
      <c r="B441" s="60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9" t="s">
        <v>89</v>
      </c>
      <c r="T441" s="29" t="s">
        <v>89</v>
      </c>
      <c r="U441" s="29">
        <v>0</v>
      </c>
      <c r="V441" s="58"/>
      <c r="W441" s="61"/>
      <c r="X441" s="63"/>
      <c r="Z441" s="30" t="s">
        <v>91</v>
      </c>
      <c r="AA441" s="30" t="s">
        <v>431</v>
      </c>
    </row>
    <row r="442" spans="1:27" ht="9" customHeight="1" x14ac:dyDescent="0.2">
      <c r="A442" s="59"/>
      <c r="B442" s="60">
        <v>12</v>
      </c>
      <c r="C442" s="29">
        <v>9.42</v>
      </c>
      <c r="D442" s="29">
        <v>53.9</v>
      </c>
      <c r="E442" s="29">
        <v>1.1100000000000001</v>
      </c>
      <c r="F442" s="29">
        <v>2.2999999999999998</v>
      </c>
      <c r="G442" s="29" t="s">
        <v>94</v>
      </c>
      <c r="H442" s="29" t="s">
        <v>94</v>
      </c>
      <c r="I442" s="29" t="s">
        <v>94</v>
      </c>
      <c r="J442" s="29">
        <v>27.7</v>
      </c>
      <c r="K442" s="29">
        <v>21.8</v>
      </c>
      <c r="L442" s="29">
        <v>14.6</v>
      </c>
      <c r="M442" s="29">
        <v>5.84</v>
      </c>
      <c r="N442" s="29">
        <v>1.73</v>
      </c>
      <c r="O442" s="29" t="s">
        <v>94</v>
      </c>
      <c r="P442" s="29">
        <v>1.63</v>
      </c>
      <c r="Q442" s="29">
        <v>2.57</v>
      </c>
      <c r="R442" s="29" t="s">
        <v>433</v>
      </c>
      <c r="S442" s="29" t="s">
        <v>89</v>
      </c>
      <c r="T442" s="29" t="s">
        <v>89</v>
      </c>
      <c r="U442" s="29">
        <v>1.73</v>
      </c>
      <c r="V442" s="58">
        <f>AVERAGE(U442:U447)</f>
        <v>0.28833333333333333</v>
      </c>
      <c r="W442" s="61"/>
      <c r="X442" s="63"/>
      <c r="Z442" s="30" t="s">
        <v>91</v>
      </c>
      <c r="AA442" s="30" t="s">
        <v>424</v>
      </c>
    </row>
    <row r="443" spans="1:27" ht="9" customHeight="1" x14ac:dyDescent="0.2">
      <c r="A443" s="59"/>
      <c r="B443" s="60"/>
      <c r="C443" s="29">
        <v>8.3000000000000007</v>
      </c>
      <c r="D443" s="29">
        <v>112.3</v>
      </c>
      <c r="E443" s="29">
        <v>0.25</v>
      </c>
      <c r="F443" s="29">
        <v>2.2000000000000002</v>
      </c>
      <c r="G443" s="29" t="s">
        <v>94</v>
      </c>
      <c r="H443" s="29" t="s">
        <v>94</v>
      </c>
      <c r="I443" s="29" t="s">
        <v>94</v>
      </c>
      <c r="J443" s="29">
        <v>56.7</v>
      </c>
      <c r="K443" s="29">
        <v>41.6</v>
      </c>
      <c r="L443" s="29">
        <v>20.2</v>
      </c>
      <c r="M443" s="29">
        <v>8.08</v>
      </c>
      <c r="N443" s="29">
        <v>5.14</v>
      </c>
      <c r="O443" s="29" t="s">
        <v>94</v>
      </c>
      <c r="P443" s="29">
        <v>2.13</v>
      </c>
      <c r="Q443" s="29">
        <v>1.5</v>
      </c>
      <c r="R443" s="29" t="s">
        <v>208</v>
      </c>
      <c r="S443" s="29" t="s">
        <v>89</v>
      </c>
      <c r="T443" s="29" t="s">
        <v>89</v>
      </c>
      <c r="U443" s="29">
        <v>0</v>
      </c>
      <c r="V443" s="58"/>
      <c r="W443" s="61"/>
      <c r="X443" s="63"/>
      <c r="Z443" s="30" t="s">
        <v>91</v>
      </c>
      <c r="AA443" s="30" t="s">
        <v>434</v>
      </c>
    </row>
    <row r="444" spans="1:27" ht="9" customHeight="1" x14ac:dyDescent="0.2">
      <c r="A444" s="59"/>
      <c r="B444" s="60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9" t="s">
        <v>89</v>
      </c>
      <c r="T444" s="29" t="s">
        <v>89</v>
      </c>
      <c r="U444" s="29">
        <v>0</v>
      </c>
      <c r="V444" s="58"/>
      <c r="W444" s="61"/>
      <c r="X444" s="63"/>
      <c r="Z444" s="30" t="s">
        <v>91</v>
      </c>
      <c r="AA444" s="30" t="s">
        <v>424</v>
      </c>
    </row>
    <row r="445" spans="1:27" ht="9" customHeight="1" x14ac:dyDescent="0.2">
      <c r="A445" s="59"/>
      <c r="B445" s="60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9" t="s">
        <v>89</v>
      </c>
      <c r="T445" s="29" t="s">
        <v>89</v>
      </c>
      <c r="U445" s="29">
        <v>0</v>
      </c>
      <c r="V445" s="58"/>
      <c r="W445" s="61"/>
      <c r="X445" s="63"/>
      <c r="Z445" s="30" t="s">
        <v>91</v>
      </c>
      <c r="AA445" s="30" t="s">
        <v>427</v>
      </c>
    </row>
    <row r="446" spans="1:27" ht="9" customHeight="1" x14ac:dyDescent="0.2">
      <c r="A446" s="59"/>
      <c r="B446" s="60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9" t="s">
        <v>89</v>
      </c>
      <c r="T446" s="29" t="s">
        <v>89</v>
      </c>
      <c r="U446" s="29">
        <v>0</v>
      </c>
      <c r="V446" s="58"/>
      <c r="W446" s="61"/>
      <c r="X446" s="63"/>
      <c r="Z446" s="30" t="s">
        <v>91</v>
      </c>
      <c r="AA446" s="30" t="s">
        <v>424</v>
      </c>
    </row>
    <row r="447" spans="1:27" ht="9" customHeight="1" x14ac:dyDescent="0.2">
      <c r="A447" s="59"/>
      <c r="B447" s="60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9" t="s">
        <v>89</v>
      </c>
      <c r="T447" s="29" t="s">
        <v>89</v>
      </c>
      <c r="U447" s="29">
        <v>0</v>
      </c>
      <c r="V447" s="58"/>
      <c r="W447" s="61"/>
      <c r="X447" s="63"/>
      <c r="Z447" s="30" t="s">
        <v>91</v>
      </c>
      <c r="AA447" s="30" t="s">
        <v>427</v>
      </c>
    </row>
    <row r="448" spans="1:27" ht="9" customHeight="1" x14ac:dyDescent="0.2">
      <c r="A448" s="59" t="s">
        <v>33</v>
      </c>
      <c r="B448" s="60">
        <v>9</v>
      </c>
      <c r="C448" s="29">
        <v>6.7</v>
      </c>
      <c r="D448" s="29">
        <v>80.599999999999994</v>
      </c>
      <c r="E448" s="29">
        <v>10.51</v>
      </c>
      <c r="F448" s="29">
        <v>16.68</v>
      </c>
      <c r="G448" s="29" t="s">
        <v>94</v>
      </c>
      <c r="H448" s="29">
        <v>5.25</v>
      </c>
      <c r="I448" s="29" t="s">
        <v>94</v>
      </c>
      <c r="J448" s="29">
        <v>21.78</v>
      </c>
      <c r="K448" s="29">
        <v>47.94</v>
      </c>
      <c r="L448" s="29">
        <v>31.46</v>
      </c>
      <c r="M448" s="29">
        <v>12.58</v>
      </c>
      <c r="N448" s="29">
        <v>3.96</v>
      </c>
      <c r="O448" s="29">
        <v>0.01</v>
      </c>
      <c r="P448" s="29">
        <v>0.38</v>
      </c>
      <c r="Q448" s="29">
        <v>16.5</v>
      </c>
      <c r="R448" s="29" t="s">
        <v>341</v>
      </c>
      <c r="S448" s="29" t="s">
        <v>89</v>
      </c>
      <c r="T448" s="29" t="s">
        <v>89</v>
      </c>
      <c r="U448" s="29">
        <v>24.28</v>
      </c>
      <c r="V448" s="58">
        <f>AVERAGE(U448:U450)</f>
        <v>12.72</v>
      </c>
      <c r="W448" s="61">
        <f>AVERAGE(U448:U475)</f>
        <v>6.7550000000000008</v>
      </c>
      <c r="X448" s="63" t="s">
        <v>90</v>
      </c>
      <c r="Z448" s="30" t="s">
        <v>91</v>
      </c>
      <c r="AA448" s="30" t="s">
        <v>435</v>
      </c>
    </row>
    <row r="449" spans="1:27" ht="9" customHeight="1" x14ac:dyDescent="0.2">
      <c r="A449" s="59"/>
      <c r="B449" s="60"/>
      <c r="C449" s="29">
        <v>6.9</v>
      </c>
      <c r="D449" s="29">
        <v>46.5</v>
      </c>
      <c r="E449" s="29">
        <v>1.8</v>
      </c>
      <c r="F449" s="29">
        <v>13.95</v>
      </c>
      <c r="G449" s="29" t="s">
        <v>94</v>
      </c>
      <c r="H449" s="29">
        <v>10.09</v>
      </c>
      <c r="I449" s="29" t="s">
        <v>94</v>
      </c>
      <c r="J449" s="29">
        <v>41.1</v>
      </c>
      <c r="K449" s="29">
        <v>61.63</v>
      </c>
      <c r="L449" s="29">
        <v>17.12</v>
      </c>
      <c r="M449" s="29">
        <v>6.85</v>
      </c>
      <c r="N449" s="29">
        <v>10.68</v>
      </c>
      <c r="O449" s="29">
        <v>0.04</v>
      </c>
      <c r="P449" s="29" t="s">
        <v>94</v>
      </c>
      <c r="Q449" s="29">
        <v>17.21</v>
      </c>
      <c r="R449" s="29" t="s">
        <v>281</v>
      </c>
      <c r="S449" s="29" t="s">
        <v>89</v>
      </c>
      <c r="T449" s="29" t="s">
        <v>89</v>
      </c>
      <c r="U449" s="29">
        <v>6.94</v>
      </c>
      <c r="V449" s="58"/>
      <c r="W449" s="61"/>
      <c r="X449" s="63"/>
      <c r="Z449" s="30" t="s">
        <v>91</v>
      </c>
      <c r="AA449" s="30" t="s">
        <v>436</v>
      </c>
    </row>
    <row r="450" spans="1:27" ht="9" customHeight="1" x14ac:dyDescent="0.2">
      <c r="A450" s="59"/>
      <c r="B450" s="60"/>
      <c r="C450" s="29">
        <v>6.7</v>
      </c>
      <c r="D450" s="29">
        <v>30.3</v>
      </c>
      <c r="E450" s="29">
        <v>1.26</v>
      </c>
      <c r="F450" s="29">
        <v>17.829999999999998</v>
      </c>
      <c r="G450" s="29" t="s">
        <v>94</v>
      </c>
      <c r="H450" s="29">
        <v>5.07</v>
      </c>
      <c r="I450" s="29" t="s">
        <v>94</v>
      </c>
      <c r="J450" s="29">
        <v>28.91</v>
      </c>
      <c r="K450" s="29">
        <v>45.37</v>
      </c>
      <c r="L450" s="29">
        <v>21.19</v>
      </c>
      <c r="M450" s="29">
        <v>8.4700000000000006</v>
      </c>
      <c r="N450" s="29">
        <v>5.8</v>
      </c>
      <c r="O450" s="29">
        <v>0.01</v>
      </c>
      <c r="P450" s="29" t="s">
        <v>94</v>
      </c>
      <c r="Q450" s="29">
        <v>16.14</v>
      </c>
      <c r="R450" s="29" t="s">
        <v>437</v>
      </c>
      <c r="S450" s="29" t="s">
        <v>89</v>
      </c>
      <c r="T450" s="29" t="s">
        <v>89</v>
      </c>
      <c r="U450" s="29">
        <v>6.94</v>
      </c>
      <c r="V450" s="58"/>
      <c r="W450" s="61"/>
      <c r="X450" s="63"/>
      <c r="Z450" s="30" t="s">
        <v>91</v>
      </c>
      <c r="AA450" s="30" t="s">
        <v>438</v>
      </c>
    </row>
    <row r="451" spans="1:27" ht="9" customHeight="1" x14ac:dyDescent="0.2">
      <c r="A451" s="59"/>
      <c r="B451" s="60">
        <v>10</v>
      </c>
      <c r="C451" s="29">
        <v>7.1</v>
      </c>
      <c r="D451" s="29">
        <v>139</v>
      </c>
      <c r="E451" s="29">
        <v>0.83</v>
      </c>
      <c r="F451" s="29">
        <v>10.14</v>
      </c>
      <c r="G451" s="29" t="s">
        <v>94</v>
      </c>
      <c r="H451" s="29">
        <v>5.65</v>
      </c>
      <c r="I451" s="29" t="s">
        <v>94</v>
      </c>
      <c r="J451" s="29">
        <v>38.9</v>
      </c>
      <c r="K451" s="29">
        <v>48.6</v>
      </c>
      <c r="L451" s="29">
        <v>21.2</v>
      </c>
      <c r="M451" s="29">
        <v>8.48</v>
      </c>
      <c r="N451" s="29">
        <v>6.58</v>
      </c>
      <c r="O451" s="29" t="s">
        <v>94</v>
      </c>
      <c r="P451" s="29">
        <v>2.38</v>
      </c>
      <c r="Q451" s="29">
        <v>16.5</v>
      </c>
      <c r="R451" s="29" t="s">
        <v>372</v>
      </c>
      <c r="S451" s="29" t="s">
        <v>89</v>
      </c>
      <c r="T451" s="29" t="s">
        <v>89</v>
      </c>
      <c r="U451" s="29">
        <v>6.94</v>
      </c>
      <c r="V451" s="58">
        <f>AVERAGE(U451:U460)</f>
        <v>3.5450000000000004</v>
      </c>
      <c r="W451" s="61"/>
      <c r="X451" s="63"/>
      <c r="Z451" s="30" t="s">
        <v>91</v>
      </c>
      <c r="AA451" s="30" t="s">
        <v>439</v>
      </c>
    </row>
    <row r="452" spans="1:27" ht="9" customHeight="1" x14ac:dyDescent="0.2">
      <c r="A452" s="59"/>
      <c r="B452" s="60"/>
      <c r="C452" s="29">
        <v>6.96</v>
      </c>
      <c r="D452" s="29">
        <v>139</v>
      </c>
      <c r="E452" s="29">
        <v>0.75</v>
      </c>
      <c r="F452" s="29">
        <v>88.92</v>
      </c>
      <c r="G452" s="29" t="s">
        <v>94</v>
      </c>
      <c r="H452" s="29">
        <v>4.7</v>
      </c>
      <c r="I452" s="29" t="s">
        <v>94</v>
      </c>
      <c r="J452" s="29">
        <v>39.1</v>
      </c>
      <c r="K452" s="29">
        <v>44</v>
      </c>
      <c r="L452" s="29">
        <v>23.4</v>
      </c>
      <c r="M452" s="29">
        <v>9.36</v>
      </c>
      <c r="N452" s="29">
        <v>4.9400000000000004</v>
      </c>
      <c r="O452" s="29">
        <v>0.01</v>
      </c>
      <c r="P452" s="29" t="s">
        <v>94</v>
      </c>
      <c r="Q452" s="29">
        <v>15.79</v>
      </c>
      <c r="R452" s="29" t="s">
        <v>440</v>
      </c>
      <c r="S452" s="29" t="s">
        <v>89</v>
      </c>
      <c r="T452" s="29" t="s">
        <v>89</v>
      </c>
      <c r="U452" s="29">
        <v>6.94</v>
      </c>
      <c r="V452" s="58"/>
      <c r="W452" s="61"/>
      <c r="X452" s="63"/>
      <c r="Z452" s="30" t="s">
        <v>91</v>
      </c>
      <c r="AA452" s="30" t="s">
        <v>441</v>
      </c>
    </row>
    <row r="453" spans="1:27" ht="9" customHeight="1" x14ac:dyDescent="0.2">
      <c r="A453" s="59"/>
      <c r="B453" s="60"/>
      <c r="C453" s="29">
        <v>7.12</v>
      </c>
      <c r="D453" s="29">
        <v>139</v>
      </c>
      <c r="E453" s="29">
        <v>0.62</v>
      </c>
      <c r="F453" s="29">
        <v>10.24</v>
      </c>
      <c r="G453" s="29" t="s">
        <v>94</v>
      </c>
      <c r="H453" s="29">
        <v>4.2</v>
      </c>
      <c r="I453" s="29" t="s">
        <v>94</v>
      </c>
      <c r="J453" s="29">
        <v>35.9</v>
      </c>
      <c r="K453" s="29">
        <v>48</v>
      </c>
      <c r="L453" s="29">
        <v>25</v>
      </c>
      <c r="M453" s="29">
        <v>10</v>
      </c>
      <c r="N453" s="29">
        <v>5.52</v>
      </c>
      <c r="O453" s="29" t="s">
        <v>94</v>
      </c>
      <c r="P453" s="29" t="s">
        <v>94</v>
      </c>
      <c r="Q453" s="29">
        <v>14.71</v>
      </c>
      <c r="R453" s="29" t="s">
        <v>120</v>
      </c>
      <c r="S453" s="29" t="s">
        <v>89</v>
      </c>
      <c r="T453" s="29" t="s">
        <v>89</v>
      </c>
      <c r="U453" s="29">
        <v>0</v>
      </c>
      <c r="V453" s="58"/>
      <c r="W453" s="61"/>
      <c r="X453" s="63"/>
      <c r="Z453" s="30" t="s">
        <v>91</v>
      </c>
      <c r="AA453" s="30" t="s">
        <v>442</v>
      </c>
    </row>
    <row r="454" spans="1:27" ht="9" customHeight="1" x14ac:dyDescent="0.2">
      <c r="A454" s="59"/>
      <c r="B454" s="60"/>
      <c r="C454" s="29">
        <v>7.7</v>
      </c>
      <c r="D454" s="29">
        <v>141.1</v>
      </c>
      <c r="E454" s="29">
        <v>0.52</v>
      </c>
      <c r="F454" s="29">
        <v>6.1</v>
      </c>
      <c r="G454" s="29" t="s">
        <v>94</v>
      </c>
      <c r="H454" s="29">
        <v>4.25</v>
      </c>
      <c r="I454" s="29" t="s">
        <v>94</v>
      </c>
      <c r="J454" s="29">
        <v>45.9</v>
      </c>
      <c r="K454" s="29">
        <v>45.8</v>
      </c>
      <c r="L454" s="29">
        <v>19</v>
      </c>
      <c r="M454" s="29">
        <v>7.6</v>
      </c>
      <c r="N454" s="29">
        <v>6.43</v>
      </c>
      <c r="O454" s="29" t="s">
        <v>94</v>
      </c>
      <c r="P454" s="29" t="s">
        <v>94</v>
      </c>
      <c r="Q454" s="29">
        <v>15.07</v>
      </c>
      <c r="R454" s="29" t="s">
        <v>440</v>
      </c>
      <c r="S454" s="29" t="s">
        <v>89</v>
      </c>
      <c r="T454" s="29" t="s">
        <v>89</v>
      </c>
      <c r="U454" s="29">
        <v>7.19</v>
      </c>
      <c r="V454" s="58"/>
      <c r="W454" s="61"/>
      <c r="X454" s="63"/>
      <c r="Z454" s="30" t="s">
        <v>91</v>
      </c>
      <c r="AA454" s="33" t="s">
        <v>443</v>
      </c>
    </row>
    <row r="455" spans="1:27" ht="9" customHeight="1" x14ac:dyDescent="0.2">
      <c r="A455" s="59"/>
      <c r="B455" s="60"/>
      <c r="C455" s="29">
        <v>7.7</v>
      </c>
      <c r="D455" s="29">
        <v>141.19999999999999</v>
      </c>
      <c r="E455" s="29">
        <v>0.61</v>
      </c>
      <c r="F455" s="29">
        <v>6.99</v>
      </c>
      <c r="G455" s="29" t="s">
        <v>94</v>
      </c>
      <c r="H455" s="29">
        <v>5</v>
      </c>
      <c r="I455" s="29" t="s">
        <v>94</v>
      </c>
      <c r="J455" s="29">
        <v>45.1</v>
      </c>
      <c r="K455" s="29">
        <v>45.8</v>
      </c>
      <c r="L455" s="29">
        <v>20.8</v>
      </c>
      <c r="M455" s="29">
        <v>8.32</v>
      </c>
      <c r="N455" s="29">
        <v>6</v>
      </c>
      <c r="O455" s="29" t="s">
        <v>94</v>
      </c>
      <c r="P455" s="29" t="s">
        <v>94</v>
      </c>
      <c r="Q455" s="29">
        <v>15.43</v>
      </c>
      <c r="R455" s="29" t="s">
        <v>444</v>
      </c>
      <c r="S455" s="29" t="s">
        <v>89</v>
      </c>
      <c r="T455" s="29" t="s">
        <v>89</v>
      </c>
      <c r="U455" s="29">
        <v>7.19</v>
      </c>
      <c r="V455" s="58"/>
      <c r="W455" s="61"/>
      <c r="X455" s="63"/>
      <c r="Z455" s="30" t="s">
        <v>91</v>
      </c>
      <c r="AA455" s="33" t="s">
        <v>445</v>
      </c>
    </row>
    <row r="456" spans="1:27" ht="9" customHeight="1" x14ac:dyDescent="0.2">
      <c r="A456" s="59"/>
      <c r="B456" s="60"/>
      <c r="C456" s="29">
        <v>7.6</v>
      </c>
      <c r="D456" s="29">
        <v>140.1</v>
      </c>
      <c r="E456" s="29">
        <v>0.56000000000000005</v>
      </c>
      <c r="F456" s="29">
        <v>6.64</v>
      </c>
      <c r="G456" s="29" t="s">
        <v>94</v>
      </c>
      <c r="H456" s="29">
        <v>4.75</v>
      </c>
      <c r="I456" s="29" t="s">
        <v>94</v>
      </c>
      <c r="J456" s="29">
        <v>46.7</v>
      </c>
      <c r="K456" s="29">
        <v>44.8</v>
      </c>
      <c r="L456" s="29">
        <v>20.6</v>
      </c>
      <c r="M456" s="29">
        <v>8.24</v>
      </c>
      <c r="N456" s="29">
        <v>5.81</v>
      </c>
      <c r="O456" s="29" t="s">
        <v>94</v>
      </c>
      <c r="P456" s="29">
        <v>0.38</v>
      </c>
      <c r="Q456" s="29">
        <v>16.5</v>
      </c>
      <c r="R456" s="29" t="s">
        <v>186</v>
      </c>
      <c r="S456" s="29" t="s">
        <v>89</v>
      </c>
      <c r="T456" s="29" t="s">
        <v>89</v>
      </c>
      <c r="U456" s="29">
        <v>7.19</v>
      </c>
      <c r="V456" s="58"/>
      <c r="W456" s="61"/>
      <c r="X456" s="63"/>
      <c r="Z456" s="30" t="s">
        <v>91</v>
      </c>
      <c r="AA456" s="33" t="s">
        <v>439</v>
      </c>
    </row>
    <row r="457" spans="1:27" ht="9" customHeight="1" x14ac:dyDescent="0.2">
      <c r="A457" s="59"/>
      <c r="B457" s="60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9" t="s">
        <v>89</v>
      </c>
      <c r="T457" s="29" t="s">
        <v>89</v>
      </c>
      <c r="U457" s="29">
        <v>0</v>
      </c>
      <c r="V457" s="58"/>
      <c r="W457" s="61"/>
      <c r="X457" s="63"/>
      <c r="Z457" s="30" t="s">
        <v>91</v>
      </c>
      <c r="AA457" s="33" t="s">
        <v>446</v>
      </c>
    </row>
    <row r="458" spans="1:27" ht="9" customHeight="1" x14ac:dyDescent="0.2">
      <c r="A458" s="59"/>
      <c r="B458" s="60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9" t="s">
        <v>89</v>
      </c>
      <c r="T458" s="29" t="s">
        <v>89</v>
      </c>
      <c r="U458" s="29">
        <v>0</v>
      </c>
      <c r="V458" s="58"/>
      <c r="W458" s="61"/>
      <c r="X458" s="63"/>
      <c r="Z458" s="30" t="s">
        <v>91</v>
      </c>
      <c r="AA458" s="33" t="s">
        <v>447</v>
      </c>
    </row>
    <row r="459" spans="1:27" ht="9" customHeight="1" x14ac:dyDescent="0.2">
      <c r="A459" s="59"/>
      <c r="B459" s="60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9" t="s">
        <v>89</v>
      </c>
      <c r="T459" s="29" t="s">
        <v>89</v>
      </c>
      <c r="U459" s="29">
        <v>0</v>
      </c>
      <c r="V459" s="58"/>
      <c r="W459" s="61"/>
      <c r="X459" s="63"/>
      <c r="Z459" s="30" t="s">
        <v>91</v>
      </c>
      <c r="AA459" s="33" t="s">
        <v>448</v>
      </c>
    </row>
    <row r="460" spans="1:27" ht="9" customHeight="1" x14ac:dyDescent="0.2">
      <c r="A460" s="59"/>
      <c r="B460" s="60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9" t="s">
        <v>89</v>
      </c>
      <c r="T460" s="29" t="s">
        <v>89</v>
      </c>
      <c r="U460" s="29">
        <v>0</v>
      </c>
      <c r="V460" s="58"/>
      <c r="W460" s="61"/>
      <c r="X460" s="63"/>
      <c r="Z460" s="30" t="s">
        <v>91</v>
      </c>
      <c r="AA460" s="33" t="s">
        <v>449</v>
      </c>
    </row>
    <row r="461" spans="1:27" ht="9" customHeight="1" x14ac:dyDescent="0.2">
      <c r="A461" s="59"/>
      <c r="B461" s="60">
        <v>11</v>
      </c>
      <c r="C461" s="29">
        <v>5.92</v>
      </c>
      <c r="D461" s="29">
        <v>114.4</v>
      </c>
      <c r="E461" s="29">
        <v>2.96</v>
      </c>
      <c r="F461" s="29">
        <v>12.19</v>
      </c>
      <c r="G461" s="29" t="s">
        <v>94</v>
      </c>
      <c r="H461" s="29" t="s">
        <v>94</v>
      </c>
      <c r="I461" s="29" t="s">
        <v>94</v>
      </c>
      <c r="J461" s="29">
        <v>23.4</v>
      </c>
      <c r="K461" s="29">
        <v>35.4</v>
      </c>
      <c r="L461" s="29">
        <v>14.4</v>
      </c>
      <c r="M461" s="29">
        <v>5.76</v>
      </c>
      <c r="N461" s="29">
        <v>5.04</v>
      </c>
      <c r="O461" s="29" t="s">
        <v>94</v>
      </c>
      <c r="P461" s="29">
        <v>0.63</v>
      </c>
      <c r="Q461" s="29">
        <v>17.93</v>
      </c>
      <c r="R461" s="29" t="s">
        <v>120</v>
      </c>
      <c r="S461" s="29" t="s">
        <v>89</v>
      </c>
      <c r="T461" s="29" t="s">
        <v>89</v>
      </c>
      <c r="U461" s="29">
        <v>26.01</v>
      </c>
      <c r="V461" s="58">
        <f>AVERAGE(U461:U465)</f>
        <v>23.106000000000002</v>
      </c>
      <c r="W461" s="61"/>
      <c r="X461" s="63"/>
      <c r="Z461" s="30" t="s">
        <v>91</v>
      </c>
      <c r="AA461" s="33" t="s">
        <v>450</v>
      </c>
    </row>
    <row r="462" spans="1:27" ht="9" customHeight="1" x14ac:dyDescent="0.2">
      <c r="A462" s="59"/>
      <c r="B462" s="60"/>
      <c r="C462" s="29">
        <v>5.9</v>
      </c>
      <c r="D462" s="29">
        <v>113.4</v>
      </c>
      <c r="E462" s="29">
        <v>3.86</v>
      </c>
      <c r="F462" s="29">
        <v>12.29</v>
      </c>
      <c r="G462" s="29" t="s">
        <v>94</v>
      </c>
      <c r="H462" s="29" t="s">
        <v>94</v>
      </c>
      <c r="I462" s="29" t="s">
        <v>94</v>
      </c>
      <c r="J462" s="29">
        <v>24.2</v>
      </c>
      <c r="K462" s="29">
        <v>39.6</v>
      </c>
      <c r="L462" s="29">
        <v>13.8</v>
      </c>
      <c r="M462" s="29">
        <v>5.52</v>
      </c>
      <c r="N462" s="29">
        <v>6.19</v>
      </c>
      <c r="O462" s="29">
        <v>0.02</v>
      </c>
      <c r="P462" s="29" t="s">
        <v>94</v>
      </c>
      <c r="Q462" s="29">
        <v>19</v>
      </c>
      <c r="R462" s="29" t="s">
        <v>339</v>
      </c>
      <c r="S462" s="29" t="s">
        <v>89</v>
      </c>
      <c r="T462" s="29" t="s">
        <v>89</v>
      </c>
      <c r="U462" s="29">
        <v>26.01</v>
      </c>
      <c r="V462" s="58"/>
      <c r="W462" s="61"/>
      <c r="X462" s="63"/>
      <c r="Z462" s="30" t="s">
        <v>91</v>
      </c>
      <c r="AA462" s="33" t="s">
        <v>451</v>
      </c>
    </row>
    <row r="463" spans="1:27" ht="9" customHeight="1" x14ac:dyDescent="0.2">
      <c r="A463" s="59"/>
      <c r="B463" s="60"/>
      <c r="C463" s="29">
        <v>5.8</v>
      </c>
      <c r="D463" s="29">
        <v>115.5</v>
      </c>
      <c r="E463" s="29">
        <v>2.4300000000000002</v>
      </c>
      <c r="F463" s="29">
        <v>11.99</v>
      </c>
      <c r="G463" s="29" t="s">
        <v>94</v>
      </c>
      <c r="H463" s="29" t="s">
        <v>94</v>
      </c>
      <c r="I463" s="29" t="s">
        <v>94</v>
      </c>
      <c r="J463" s="29">
        <v>29.8</v>
      </c>
      <c r="K463" s="29">
        <v>41.2</v>
      </c>
      <c r="L463" s="29">
        <v>13.6</v>
      </c>
      <c r="M463" s="29">
        <v>5.44</v>
      </c>
      <c r="N463" s="29">
        <v>6.62</v>
      </c>
      <c r="O463" s="29" t="s">
        <v>94</v>
      </c>
      <c r="P463" s="29">
        <v>1.88</v>
      </c>
      <c r="Q463" s="29">
        <v>17.57</v>
      </c>
      <c r="R463" s="29" t="s">
        <v>186</v>
      </c>
      <c r="S463" s="29" t="s">
        <v>89</v>
      </c>
      <c r="T463" s="29" t="s">
        <v>89</v>
      </c>
      <c r="U463" s="29">
        <v>26.01</v>
      </c>
      <c r="V463" s="58"/>
      <c r="W463" s="61"/>
      <c r="X463" s="63"/>
      <c r="Z463" s="30" t="s">
        <v>91</v>
      </c>
      <c r="AA463" s="33" t="s">
        <v>443</v>
      </c>
    </row>
    <row r="464" spans="1:27" ht="9" customHeight="1" x14ac:dyDescent="0.2">
      <c r="A464" s="59"/>
      <c r="B464" s="60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9" t="s">
        <v>89</v>
      </c>
      <c r="T464" s="29" t="s">
        <v>89</v>
      </c>
      <c r="U464" s="29">
        <v>0</v>
      </c>
      <c r="V464" s="58"/>
      <c r="W464" s="61"/>
      <c r="X464" s="63"/>
      <c r="Z464" s="30" t="s">
        <v>91</v>
      </c>
      <c r="AA464" s="33" t="s">
        <v>452</v>
      </c>
    </row>
    <row r="465" spans="1:27" ht="9" customHeight="1" x14ac:dyDescent="0.2">
      <c r="A465" s="59"/>
      <c r="B465" s="60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9" t="s">
        <v>93</v>
      </c>
      <c r="T465" s="29" t="s">
        <v>89</v>
      </c>
      <c r="U465" s="29">
        <v>37.5</v>
      </c>
      <c r="V465" s="58"/>
      <c r="W465" s="61"/>
      <c r="X465" s="63"/>
      <c r="Z465" s="30" t="s">
        <v>91</v>
      </c>
      <c r="AA465" s="33" t="s">
        <v>449</v>
      </c>
    </row>
    <row r="466" spans="1:27" ht="9" customHeight="1" x14ac:dyDescent="0.2">
      <c r="A466" s="59"/>
      <c r="B466" s="60">
        <v>12</v>
      </c>
      <c r="C466" s="29">
        <v>7.5</v>
      </c>
      <c r="D466" s="29">
        <v>163.80000000000001</v>
      </c>
      <c r="E466" s="29">
        <v>0.44</v>
      </c>
      <c r="F466" s="29">
        <v>8.69</v>
      </c>
      <c r="G466" s="29" t="s">
        <v>94</v>
      </c>
      <c r="H466" s="29" t="s">
        <v>94</v>
      </c>
      <c r="I466" s="29" t="s">
        <v>94</v>
      </c>
      <c r="J466" s="29">
        <v>50.5</v>
      </c>
      <c r="K466" s="29">
        <v>57.2</v>
      </c>
      <c r="L466" s="29">
        <v>23.2</v>
      </c>
      <c r="M466" s="29">
        <v>9.2799999999999994</v>
      </c>
      <c r="N466" s="29">
        <v>8.16</v>
      </c>
      <c r="O466" s="29" t="s">
        <v>94</v>
      </c>
      <c r="P466" s="29" t="s">
        <v>94</v>
      </c>
      <c r="Q466" s="29">
        <v>2.57</v>
      </c>
      <c r="R466" s="29" t="s">
        <v>453</v>
      </c>
      <c r="S466" s="29" t="s">
        <v>89</v>
      </c>
      <c r="T466" s="29" t="s">
        <v>89</v>
      </c>
      <c r="U466" s="29">
        <v>0</v>
      </c>
      <c r="V466" s="58">
        <f>AVERAGE(U466:U475)</f>
        <v>0</v>
      </c>
      <c r="W466" s="61"/>
      <c r="X466" s="63"/>
      <c r="Z466" s="30" t="s">
        <v>91</v>
      </c>
      <c r="AA466" s="33" t="s">
        <v>438</v>
      </c>
    </row>
    <row r="467" spans="1:27" ht="9" customHeight="1" x14ac:dyDescent="0.2">
      <c r="A467" s="59"/>
      <c r="B467" s="60"/>
      <c r="C467" s="29">
        <v>7.4</v>
      </c>
      <c r="D467" s="29">
        <v>157.69999999999999</v>
      </c>
      <c r="E467" s="29">
        <v>0.41</v>
      </c>
      <c r="F467" s="29">
        <v>9.49</v>
      </c>
      <c r="G467" s="29" t="s">
        <v>94</v>
      </c>
      <c r="H467" s="29" t="s">
        <v>94</v>
      </c>
      <c r="I467" s="29" t="s">
        <v>94</v>
      </c>
      <c r="J467" s="29">
        <v>52.5</v>
      </c>
      <c r="K467" s="29">
        <v>53.8</v>
      </c>
      <c r="L467" s="29">
        <v>23.4</v>
      </c>
      <c r="M467" s="29">
        <v>9.36</v>
      </c>
      <c r="N467" s="29">
        <v>7.3</v>
      </c>
      <c r="O467" s="29" t="s">
        <v>94</v>
      </c>
      <c r="P467" s="29">
        <v>3.63</v>
      </c>
      <c r="Q467" s="29">
        <v>2.21</v>
      </c>
      <c r="R467" s="29" t="s">
        <v>454</v>
      </c>
      <c r="S467" s="29" t="s">
        <v>89</v>
      </c>
      <c r="T467" s="29" t="s">
        <v>89</v>
      </c>
      <c r="U467" s="29">
        <v>0</v>
      </c>
      <c r="V467" s="58"/>
      <c r="W467" s="61"/>
      <c r="X467" s="63"/>
      <c r="Z467" s="30" t="s">
        <v>91</v>
      </c>
      <c r="AA467" s="33" t="s">
        <v>455</v>
      </c>
    </row>
    <row r="468" spans="1:27" ht="9" customHeight="1" x14ac:dyDescent="0.2">
      <c r="A468" s="59"/>
      <c r="B468" s="60"/>
      <c r="C468" s="29">
        <v>7.2</v>
      </c>
      <c r="D468" s="29">
        <v>167.8</v>
      </c>
      <c r="E468" s="29">
        <v>0.38</v>
      </c>
      <c r="F468" s="29">
        <v>9.5399999999999991</v>
      </c>
      <c r="G468" s="29" t="s">
        <v>94</v>
      </c>
      <c r="H468" s="29" t="s">
        <v>94</v>
      </c>
      <c r="I468" s="29" t="s">
        <v>94</v>
      </c>
      <c r="J468" s="29">
        <v>48.9</v>
      </c>
      <c r="K468" s="29">
        <v>57</v>
      </c>
      <c r="L468" s="29">
        <v>25</v>
      </c>
      <c r="M468" s="29">
        <v>10</v>
      </c>
      <c r="N468" s="29">
        <v>7.68</v>
      </c>
      <c r="O468" s="29" t="s">
        <v>94</v>
      </c>
      <c r="P468" s="29">
        <v>1.63</v>
      </c>
      <c r="Q468" s="29">
        <v>1.86</v>
      </c>
      <c r="R468" s="29" t="s">
        <v>456</v>
      </c>
      <c r="S468" s="29" t="s">
        <v>89</v>
      </c>
      <c r="T468" s="29" t="s">
        <v>89</v>
      </c>
      <c r="U468" s="29">
        <v>0</v>
      </c>
      <c r="V468" s="58"/>
      <c r="W468" s="61"/>
      <c r="X468" s="63"/>
      <c r="Z468" s="30" t="s">
        <v>91</v>
      </c>
      <c r="AA468" s="33" t="s">
        <v>435</v>
      </c>
    </row>
    <row r="469" spans="1:27" ht="9" customHeight="1" x14ac:dyDescent="0.2">
      <c r="A469" s="59"/>
      <c r="B469" s="60"/>
      <c r="C469" s="29">
        <v>7.6</v>
      </c>
      <c r="D469" s="29">
        <v>161.69999999999999</v>
      </c>
      <c r="E469" s="29">
        <v>0.53</v>
      </c>
      <c r="F469" s="29">
        <v>8.39</v>
      </c>
      <c r="G469" s="29" t="s">
        <v>94</v>
      </c>
      <c r="H469" s="29" t="s">
        <v>94</v>
      </c>
      <c r="I469" s="29" t="s">
        <v>94</v>
      </c>
      <c r="J469" s="29">
        <v>54.6</v>
      </c>
      <c r="K469" s="29">
        <v>56.6</v>
      </c>
      <c r="L469" s="29">
        <v>22.8</v>
      </c>
      <c r="M469" s="29">
        <v>9.1199999999999992</v>
      </c>
      <c r="N469" s="29">
        <v>8.11</v>
      </c>
      <c r="O469" s="29" t="s">
        <v>94</v>
      </c>
      <c r="P469" s="29" t="s">
        <v>94</v>
      </c>
      <c r="Q469" s="29">
        <v>2.21</v>
      </c>
      <c r="R469" s="29" t="s">
        <v>130</v>
      </c>
      <c r="S469" s="29" t="s">
        <v>89</v>
      </c>
      <c r="T469" s="29" t="s">
        <v>89</v>
      </c>
      <c r="U469" s="29">
        <v>0</v>
      </c>
      <c r="V469" s="58"/>
      <c r="W469" s="61"/>
      <c r="X469" s="63"/>
      <c r="Z469" s="30" t="s">
        <v>91</v>
      </c>
      <c r="AA469" s="33" t="s">
        <v>442</v>
      </c>
    </row>
    <row r="470" spans="1:27" ht="9" customHeight="1" x14ac:dyDescent="0.2">
      <c r="A470" s="59"/>
      <c r="B470" s="60"/>
      <c r="C470" s="29">
        <v>7.61</v>
      </c>
      <c r="D470" s="29">
        <v>160.5</v>
      </c>
      <c r="E470" s="29">
        <v>0.53</v>
      </c>
      <c r="F470" s="29">
        <v>9.5399999999999991</v>
      </c>
      <c r="G470" s="29" t="s">
        <v>94</v>
      </c>
      <c r="H470" s="29" t="s">
        <v>94</v>
      </c>
      <c r="I470" s="29" t="s">
        <v>94</v>
      </c>
      <c r="J470" s="29">
        <v>51.7</v>
      </c>
      <c r="K470" s="29">
        <v>51.2</v>
      </c>
      <c r="L470" s="29">
        <v>22.2</v>
      </c>
      <c r="M470" s="29">
        <v>8.8800000000000008</v>
      </c>
      <c r="N470" s="29">
        <v>6.96</v>
      </c>
      <c r="O470" s="29" t="s">
        <v>94</v>
      </c>
      <c r="P470" s="29">
        <v>3.88</v>
      </c>
      <c r="Q470" s="29">
        <v>3.29</v>
      </c>
      <c r="R470" s="29" t="s">
        <v>457</v>
      </c>
      <c r="S470" s="29" t="s">
        <v>89</v>
      </c>
      <c r="T470" s="29" t="s">
        <v>89</v>
      </c>
      <c r="U470" s="29">
        <v>0</v>
      </c>
      <c r="V470" s="58"/>
      <c r="W470" s="61"/>
      <c r="X470" s="63"/>
      <c r="Z470" s="30" t="s">
        <v>91</v>
      </c>
      <c r="AA470" s="33" t="s">
        <v>458</v>
      </c>
    </row>
    <row r="471" spans="1:27" ht="9" customHeight="1" x14ac:dyDescent="0.2">
      <c r="A471" s="59"/>
      <c r="B471" s="60"/>
      <c r="C471" s="29">
        <v>7.54</v>
      </c>
      <c r="D471" s="29">
        <v>161.9</v>
      </c>
      <c r="E471" s="29">
        <v>0.77</v>
      </c>
      <c r="F471" s="29">
        <v>8.44</v>
      </c>
      <c r="G471" s="29" t="s">
        <v>94</v>
      </c>
      <c r="H471" s="29" t="s">
        <v>94</v>
      </c>
      <c r="I471" s="29" t="s">
        <v>94</v>
      </c>
      <c r="J471" s="29">
        <v>53.9</v>
      </c>
      <c r="K471" s="29">
        <v>51.4</v>
      </c>
      <c r="L471" s="29">
        <v>21.2</v>
      </c>
      <c r="M471" s="29">
        <v>8.48</v>
      </c>
      <c r="N471" s="29">
        <v>7.25</v>
      </c>
      <c r="O471" s="29">
        <v>0.01</v>
      </c>
      <c r="P471" s="29">
        <v>9.8800000000000008</v>
      </c>
      <c r="Q471" s="29">
        <v>2.93</v>
      </c>
      <c r="R471" s="29" t="s">
        <v>459</v>
      </c>
      <c r="S471" s="29" t="s">
        <v>89</v>
      </c>
      <c r="T471" s="29" t="s">
        <v>89</v>
      </c>
      <c r="U471" s="29">
        <v>0</v>
      </c>
      <c r="V471" s="58"/>
      <c r="W471" s="61"/>
      <c r="X471" s="63"/>
      <c r="Z471" s="30" t="s">
        <v>91</v>
      </c>
      <c r="AA471" s="33" t="s">
        <v>460</v>
      </c>
    </row>
    <row r="472" spans="1:27" ht="9" customHeight="1" x14ac:dyDescent="0.2">
      <c r="A472" s="59"/>
      <c r="B472" s="60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9" t="s">
        <v>89</v>
      </c>
      <c r="T472" s="29" t="s">
        <v>89</v>
      </c>
      <c r="U472" s="29">
        <v>0</v>
      </c>
      <c r="V472" s="58"/>
      <c r="W472" s="61"/>
      <c r="X472" s="63"/>
      <c r="Z472" s="30" t="s">
        <v>91</v>
      </c>
      <c r="AA472" s="33" t="s">
        <v>452</v>
      </c>
    </row>
    <row r="473" spans="1:27" ht="9" customHeight="1" x14ac:dyDescent="0.2">
      <c r="A473" s="59"/>
      <c r="B473" s="60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9" t="s">
        <v>89</v>
      </c>
      <c r="T473" s="29" t="s">
        <v>89</v>
      </c>
      <c r="U473" s="29">
        <v>0</v>
      </c>
      <c r="V473" s="58"/>
      <c r="W473" s="61"/>
      <c r="X473" s="63"/>
      <c r="Z473" s="30" t="s">
        <v>91</v>
      </c>
      <c r="AA473" s="33" t="s">
        <v>461</v>
      </c>
    </row>
    <row r="474" spans="1:27" ht="9" customHeight="1" x14ac:dyDescent="0.2">
      <c r="A474" s="59"/>
      <c r="B474" s="60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9" t="s">
        <v>89</v>
      </c>
      <c r="T474" s="29" t="s">
        <v>89</v>
      </c>
      <c r="U474" s="29">
        <v>0</v>
      </c>
      <c r="V474" s="58"/>
      <c r="W474" s="61"/>
      <c r="X474" s="63"/>
      <c r="Z474" s="30" t="s">
        <v>91</v>
      </c>
      <c r="AA474" s="33" t="s">
        <v>462</v>
      </c>
    </row>
    <row r="475" spans="1:27" ht="9" customHeight="1" x14ac:dyDescent="0.2">
      <c r="A475" s="59"/>
      <c r="B475" s="60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9" t="s">
        <v>89</v>
      </c>
      <c r="T475" s="29" t="s">
        <v>89</v>
      </c>
      <c r="U475" s="29">
        <v>0</v>
      </c>
      <c r="V475" s="58"/>
      <c r="W475" s="61"/>
      <c r="X475" s="63"/>
      <c r="Z475" s="30" t="s">
        <v>91</v>
      </c>
      <c r="AA475" s="33" t="s">
        <v>463</v>
      </c>
    </row>
    <row r="476" spans="1:27" ht="9" customHeight="1" x14ac:dyDescent="0.2">
      <c r="A476" s="59" t="s">
        <v>34</v>
      </c>
      <c r="B476" s="60">
        <v>8</v>
      </c>
      <c r="C476" s="29">
        <v>7.5</v>
      </c>
      <c r="D476" s="29">
        <v>47.5</v>
      </c>
      <c r="E476" s="29">
        <v>0.66</v>
      </c>
      <c r="F476" s="29">
        <v>9.18</v>
      </c>
      <c r="G476" s="29" t="s">
        <v>94</v>
      </c>
      <c r="H476" s="29">
        <v>3.77</v>
      </c>
      <c r="I476" s="29" t="s">
        <v>94</v>
      </c>
      <c r="J476" s="29">
        <v>28.63</v>
      </c>
      <c r="K476" s="29">
        <v>23.11</v>
      </c>
      <c r="L476" s="29">
        <v>12.2</v>
      </c>
      <c r="M476" s="29">
        <v>4.88</v>
      </c>
      <c r="N476" s="29">
        <v>2.62</v>
      </c>
      <c r="O476" s="29" t="s">
        <v>94</v>
      </c>
      <c r="P476" s="29" t="s">
        <v>94</v>
      </c>
      <c r="Q476" s="29">
        <v>14.71</v>
      </c>
      <c r="R476" s="29" t="s">
        <v>464</v>
      </c>
      <c r="S476" s="29" t="s">
        <v>89</v>
      </c>
      <c r="T476" s="29" t="s">
        <v>89</v>
      </c>
      <c r="U476" s="29">
        <v>0</v>
      </c>
      <c r="V476" s="58">
        <f>AVERAGE(U476:U479)</f>
        <v>0</v>
      </c>
      <c r="W476" s="61">
        <f>AVERAGE(U476:U497)</f>
        <v>5.6000000000000005</v>
      </c>
      <c r="X476" s="63" t="s">
        <v>90</v>
      </c>
      <c r="Z476" s="30" t="s">
        <v>91</v>
      </c>
      <c r="AA476" s="33" t="s">
        <v>465</v>
      </c>
    </row>
    <row r="477" spans="1:27" ht="9" customHeight="1" x14ac:dyDescent="0.2">
      <c r="A477" s="59"/>
      <c r="B477" s="60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9" t="s">
        <v>89</v>
      </c>
      <c r="T477" s="29" t="s">
        <v>89</v>
      </c>
      <c r="U477" s="29">
        <v>0</v>
      </c>
      <c r="V477" s="58"/>
      <c r="W477" s="61"/>
      <c r="X477" s="63"/>
      <c r="Z477" s="30" t="s">
        <v>91</v>
      </c>
      <c r="AA477" s="33" t="s">
        <v>466</v>
      </c>
    </row>
    <row r="478" spans="1:27" ht="9" customHeight="1" x14ac:dyDescent="0.2">
      <c r="A478" s="59"/>
      <c r="B478" s="60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9" t="s">
        <v>89</v>
      </c>
      <c r="T478" s="29" t="s">
        <v>89</v>
      </c>
      <c r="U478" s="29">
        <v>0</v>
      </c>
      <c r="V478" s="58"/>
      <c r="W478" s="61"/>
      <c r="X478" s="63"/>
      <c r="Z478" s="30" t="s">
        <v>91</v>
      </c>
      <c r="AA478" s="33" t="s">
        <v>467</v>
      </c>
    </row>
    <row r="479" spans="1:27" ht="9" customHeight="1" x14ac:dyDescent="0.2">
      <c r="A479" s="59"/>
      <c r="B479" s="60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9" t="s">
        <v>89</v>
      </c>
      <c r="T479" s="29" t="s">
        <v>89</v>
      </c>
      <c r="U479" s="29">
        <v>0</v>
      </c>
      <c r="V479" s="58"/>
      <c r="W479" s="61"/>
      <c r="X479" s="63"/>
      <c r="Z479" s="30" t="s">
        <v>91</v>
      </c>
      <c r="AA479" s="33" t="s">
        <v>468</v>
      </c>
    </row>
    <row r="480" spans="1:27" ht="9" customHeight="1" x14ac:dyDescent="0.2">
      <c r="A480" s="59"/>
      <c r="B480" s="60">
        <v>9</v>
      </c>
      <c r="C480" s="29">
        <v>6.9</v>
      </c>
      <c r="D480" s="29">
        <v>56.9</v>
      </c>
      <c r="E480" s="29">
        <v>3.12</v>
      </c>
      <c r="F480" s="29">
        <v>8.86</v>
      </c>
      <c r="G480" s="29" t="s">
        <v>94</v>
      </c>
      <c r="H480" s="29">
        <v>4.37</v>
      </c>
      <c r="I480" s="29" t="s">
        <v>94</v>
      </c>
      <c r="J480" s="29">
        <v>20</v>
      </c>
      <c r="K480" s="29">
        <v>27.18</v>
      </c>
      <c r="L480" s="29">
        <v>15.41</v>
      </c>
      <c r="M480" s="29">
        <v>6.16</v>
      </c>
      <c r="N480" s="29">
        <v>2.83</v>
      </c>
      <c r="O480" s="29">
        <v>0.01</v>
      </c>
      <c r="P480" s="29" t="s">
        <v>94</v>
      </c>
      <c r="Q480" s="29">
        <v>14</v>
      </c>
      <c r="R480" s="29" t="s">
        <v>94</v>
      </c>
      <c r="S480" s="29" t="s">
        <v>89</v>
      </c>
      <c r="T480" s="29" t="s">
        <v>89</v>
      </c>
      <c r="U480" s="29">
        <v>34.68</v>
      </c>
      <c r="V480" s="58">
        <f>AVERAGE(U480:U483)</f>
        <v>8.67</v>
      </c>
      <c r="W480" s="61"/>
      <c r="X480" s="63"/>
      <c r="Z480" s="30" t="s">
        <v>91</v>
      </c>
      <c r="AA480" s="33" t="s">
        <v>469</v>
      </c>
    </row>
    <row r="481" spans="1:27" ht="9" customHeight="1" x14ac:dyDescent="0.2">
      <c r="A481" s="59"/>
      <c r="B481" s="60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9" t="s">
        <v>89</v>
      </c>
      <c r="T481" s="29" t="s">
        <v>89</v>
      </c>
      <c r="U481" s="29">
        <v>0</v>
      </c>
      <c r="V481" s="58"/>
      <c r="W481" s="61"/>
      <c r="X481" s="63"/>
      <c r="Z481" s="30" t="s">
        <v>91</v>
      </c>
      <c r="AA481" s="33" t="s">
        <v>470</v>
      </c>
    </row>
    <row r="482" spans="1:27" ht="9" customHeight="1" x14ac:dyDescent="0.2">
      <c r="A482" s="59"/>
      <c r="B482" s="60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9" t="s">
        <v>89</v>
      </c>
      <c r="T482" s="29" t="s">
        <v>89</v>
      </c>
      <c r="U482" s="29">
        <v>0</v>
      </c>
      <c r="V482" s="58"/>
      <c r="W482" s="61"/>
      <c r="X482" s="63"/>
      <c r="Z482" s="30" t="s">
        <v>91</v>
      </c>
      <c r="AA482" s="33" t="s">
        <v>471</v>
      </c>
    </row>
    <row r="483" spans="1:27" ht="9" customHeight="1" x14ac:dyDescent="0.2">
      <c r="A483" s="59"/>
      <c r="B483" s="60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9" t="s">
        <v>89</v>
      </c>
      <c r="T483" s="29" t="s">
        <v>89</v>
      </c>
      <c r="U483" s="29">
        <v>0</v>
      </c>
      <c r="V483" s="58"/>
      <c r="W483" s="61"/>
      <c r="X483" s="63"/>
      <c r="Z483" s="30" t="s">
        <v>91</v>
      </c>
      <c r="AA483" s="33" t="s">
        <v>472</v>
      </c>
    </row>
    <row r="484" spans="1:27" ht="9" customHeight="1" x14ac:dyDescent="0.2">
      <c r="A484" s="59"/>
      <c r="B484" s="60">
        <v>10</v>
      </c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9" t="s">
        <v>89</v>
      </c>
      <c r="T484" s="29" t="s">
        <v>89</v>
      </c>
      <c r="U484" s="29">
        <v>0</v>
      </c>
      <c r="V484" s="58">
        <f>AVERAGE(U484:U487)</f>
        <v>11.29</v>
      </c>
      <c r="W484" s="61"/>
      <c r="X484" s="63"/>
      <c r="Z484" s="30" t="s">
        <v>91</v>
      </c>
      <c r="AA484" s="33" t="s">
        <v>470</v>
      </c>
    </row>
    <row r="485" spans="1:27" ht="9" customHeight="1" x14ac:dyDescent="0.2">
      <c r="A485" s="59"/>
      <c r="B485" s="60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9" t="s">
        <v>89</v>
      </c>
      <c r="T485" s="29" t="s">
        <v>89</v>
      </c>
      <c r="U485" s="29">
        <v>0</v>
      </c>
      <c r="V485" s="58"/>
      <c r="W485" s="61"/>
      <c r="X485" s="63"/>
      <c r="Z485" s="30" t="s">
        <v>91</v>
      </c>
      <c r="AA485" s="33" t="s">
        <v>473</v>
      </c>
    </row>
    <row r="486" spans="1:27" ht="9" customHeight="1" x14ac:dyDescent="0.2">
      <c r="A486" s="59"/>
      <c r="B486" s="60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9" t="s">
        <v>89</v>
      </c>
      <c r="T486" s="29" t="s">
        <v>89</v>
      </c>
      <c r="U486" s="29">
        <v>0</v>
      </c>
      <c r="V486" s="58"/>
      <c r="W486" s="61"/>
      <c r="X486" s="63"/>
      <c r="Z486" s="30" t="s">
        <v>91</v>
      </c>
      <c r="AA486" s="33" t="s">
        <v>474</v>
      </c>
    </row>
    <row r="487" spans="1:27" ht="9" customHeight="1" x14ac:dyDescent="0.2">
      <c r="A487" s="59"/>
      <c r="B487" s="60"/>
      <c r="C487" s="29">
        <v>6.86</v>
      </c>
      <c r="D487" s="29">
        <v>56</v>
      </c>
      <c r="E487" s="29">
        <v>2.7</v>
      </c>
      <c r="F487" s="29">
        <v>6.69</v>
      </c>
      <c r="G487" s="29" t="s">
        <v>94</v>
      </c>
      <c r="H487" s="29">
        <v>8.5500000000000007</v>
      </c>
      <c r="I487" s="29" t="s">
        <v>94</v>
      </c>
      <c r="J487" s="29">
        <v>15.6</v>
      </c>
      <c r="K487" s="29">
        <v>20</v>
      </c>
      <c r="L487" s="29">
        <v>12</v>
      </c>
      <c r="M487" s="29">
        <v>4.8</v>
      </c>
      <c r="N487" s="29">
        <v>1.92</v>
      </c>
      <c r="O487" s="29" t="s">
        <v>94</v>
      </c>
      <c r="P487" s="29">
        <v>0.88</v>
      </c>
      <c r="Q487" s="29">
        <v>18.29</v>
      </c>
      <c r="R487" s="29" t="s">
        <v>475</v>
      </c>
      <c r="S487" s="28"/>
      <c r="T487" s="28"/>
      <c r="U487" s="29">
        <v>45.16</v>
      </c>
      <c r="V487" s="58"/>
      <c r="W487" s="61"/>
      <c r="X487" s="63"/>
      <c r="Z487" s="30" t="s">
        <v>91</v>
      </c>
      <c r="AA487" s="33" t="s">
        <v>476</v>
      </c>
    </row>
    <row r="488" spans="1:27" ht="9" customHeight="1" x14ac:dyDescent="0.2">
      <c r="A488" s="59"/>
      <c r="B488" s="60">
        <v>11</v>
      </c>
      <c r="C488" s="29">
        <v>5.9</v>
      </c>
      <c r="D488" s="29">
        <v>40.4</v>
      </c>
      <c r="E488" s="29">
        <v>0.86</v>
      </c>
      <c r="F488" s="29">
        <v>8.7899999999999991</v>
      </c>
      <c r="G488" s="29" t="s">
        <v>94</v>
      </c>
      <c r="H488" s="29" t="s">
        <v>94</v>
      </c>
      <c r="I488" s="29" t="s">
        <v>94</v>
      </c>
      <c r="J488" s="29">
        <v>4.5</v>
      </c>
      <c r="K488" s="29">
        <v>15.6</v>
      </c>
      <c r="L488" s="29">
        <v>7.4</v>
      </c>
      <c r="M488" s="29">
        <v>2.96</v>
      </c>
      <c r="N488" s="29">
        <v>1.97</v>
      </c>
      <c r="O488" s="29">
        <v>0.01</v>
      </c>
      <c r="P488" s="29">
        <v>2.13</v>
      </c>
      <c r="Q488" s="29">
        <v>14</v>
      </c>
      <c r="R488" s="29" t="s">
        <v>477</v>
      </c>
      <c r="S488" s="29" t="s">
        <v>89</v>
      </c>
      <c r="T488" s="29" t="s">
        <v>89</v>
      </c>
      <c r="U488" s="29">
        <v>19.079999999999998</v>
      </c>
      <c r="V488" s="58">
        <f>AVERAGE(U488:U491)</f>
        <v>4.7699999999999996</v>
      </c>
      <c r="W488" s="61"/>
      <c r="X488" s="63"/>
      <c r="Z488" s="30" t="s">
        <v>91</v>
      </c>
      <c r="AA488" s="33" t="s">
        <v>478</v>
      </c>
    </row>
    <row r="489" spans="1:27" ht="9" customHeight="1" x14ac:dyDescent="0.2">
      <c r="A489" s="59"/>
      <c r="B489" s="60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9" t="s">
        <v>89</v>
      </c>
      <c r="T489" s="29" t="s">
        <v>89</v>
      </c>
      <c r="U489" s="29">
        <v>0</v>
      </c>
      <c r="V489" s="58"/>
      <c r="W489" s="61"/>
      <c r="X489" s="63"/>
      <c r="Z489" s="30" t="s">
        <v>91</v>
      </c>
      <c r="AA489" s="33" t="s">
        <v>479</v>
      </c>
    </row>
    <row r="490" spans="1:27" ht="9" customHeight="1" x14ac:dyDescent="0.2">
      <c r="A490" s="59"/>
      <c r="B490" s="60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9" t="s">
        <v>89</v>
      </c>
      <c r="T490" s="29" t="s">
        <v>89</v>
      </c>
      <c r="U490" s="29">
        <v>0</v>
      </c>
      <c r="V490" s="58"/>
      <c r="W490" s="61"/>
      <c r="X490" s="63"/>
      <c r="Z490" s="30" t="s">
        <v>91</v>
      </c>
      <c r="AA490" s="33" t="s">
        <v>476</v>
      </c>
    </row>
    <row r="491" spans="1:27" ht="9" customHeight="1" x14ac:dyDescent="0.2">
      <c r="A491" s="59"/>
      <c r="B491" s="60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9" t="s">
        <v>89</v>
      </c>
      <c r="T491" s="29" t="s">
        <v>89</v>
      </c>
      <c r="U491" s="29">
        <v>0</v>
      </c>
      <c r="V491" s="58"/>
      <c r="W491" s="61"/>
      <c r="X491" s="63"/>
      <c r="Z491" s="30" t="s">
        <v>91</v>
      </c>
      <c r="AA491" s="33" t="s">
        <v>478</v>
      </c>
    </row>
    <row r="492" spans="1:27" ht="9" customHeight="1" x14ac:dyDescent="0.2">
      <c r="A492" s="59"/>
      <c r="B492" s="60">
        <v>12</v>
      </c>
      <c r="C492" s="29">
        <v>7.21</v>
      </c>
      <c r="D492" s="29">
        <v>44.4</v>
      </c>
      <c r="E492" s="29">
        <v>1.83</v>
      </c>
      <c r="F492" s="29">
        <v>7.59</v>
      </c>
      <c r="G492" s="29" t="s">
        <v>94</v>
      </c>
      <c r="H492" s="29" t="s">
        <v>94</v>
      </c>
      <c r="I492" s="29" t="s">
        <v>94</v>
      </c>
      <c r="J492" s="29">
        <v>10.6</v>
      </c>
      <c r="K492" s="29">
        <v>16.600000000000001</v>
      </c>
      <c r="L492" s="29">
        <v>6.4</v>
      </c>
      <c r="M492" s="29">
        <v>2.56</v>
      </c>
      <c r="N492" s="29">
        <v>2.4500000000000002</v>
      </c>
      <c r="O492" s="29" t="s">
        <v>94</v>
      </c>
      <c r="P492" s="29" t="s">
        <v>94</v>
      </c>
      <c r="Q492" s="29">
        <v>5.43</v>
      </c>
      <c r="R492" s="29" t="s">
        <v>430</v>
      </c>
      <c r="S492" s="29" t="s">
        <v>89</v>
      </c>
      <c r="T492" s="29" t="s">
        <v>89</v>
      </c>
      <c r="U492" s="29">
        <v>0</v>
      </c>
      <c r="V492" s="58">
        <f>AVERAGE(U492:U497)</f>
        <v>4.0466666666666669</v>
      </c>
      <c r="W492" s="61"/>
      <c r="X492" s="63"/>
      <c r="Z492" s="30" t="s">
        <v>91</v>
      </c>
      <c r="AA492" s="33" t="s">
        <v>479</v>
      </c>
    </row>
    <row r="493" spans="1:27" ht="9" customHeight="1" x14ac:dyDescent="0.2">
      <c r="A493" s="59"/>
      <c r="B493" s="60"/>
      <c r="C493" s="29">
        <v>6.9</v>
      </c>
      <c r="D493" s="29">
        <v>39.6</v>
      </c>
      <c r="E493" s="29">
        <v>28.5</v>
      </c>
      <c r="F493" s="29">
        <v>7.94</v>
      </c>
      <c r="G493" s="29" t="s">
        <v>94</v>
      </c>
      <c r="H493" s="29" t="s">
        <v>94</v>
      </c>
      <c r="I493" s="29" t="s">
        <v>94</v>
      </c>
      <c r="J493" s="29">
        <v>6.4</v>
      </c>
      <c r="K493" s="29">
        <v>9.8000000000000007</v>
      </c>
      <c r="L493" s="29">
        <v>5</v>
      </c>
      <c r="M493" s="29">
        <v>2</v>
      </c>
      <c r="N493" s="29">
        <v>1.1499999999999999</v>
      </c>
      <c r="O493" s="29" t="s">
        <v>94</v>
      </c>
      <c r="P493" s="29">
        <v>9.3800000000000008</v>
      </c>
      <c r="Q493" s="29">
        <v>42.93</v>
      </c>
      <c r="R493" s="29" t="s">
        <v>444</v>
      </c>
      <c r="S493" s="29" t="s">
        <v>89</v>
      </c>
      <c r="T493" s="29" t="s">
        <v>89</v>
      </c>
      <c r="U493" s="29">
        <v>24.28</v>
      </c>
      <c r="V493" s="58"/>
      <c r="W493" s="61"/>
      <c r="X493" s="63"/>
      <c r="Z493" s="30" t="s">
        <v>91</v>
      </c>
      <c r="AA493" s="33" t="s">
        <v>480</v>
      </c>
    </row>
    <row r="494" spans="1:27" ht="9" customHeight="1" x14ac:dyDescent="0.2">
      <c r="A494" s="59"/>
      <c r="B494" s="60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9" t="s">
        <v>89</v>
      </c>
      <c r="T494" s="29" t="s">
        <v>89</v>
      </c>
      <c r="U494" s="29">
        <v>0</v>
      </c>
      <c r="V494" s="58"/>
      <c r="W494" s="61"/>
      <c r="X494" s="63"/>
      <c r="Z494" s="30" t="s">
        <v>91</v>
      </c>
      <c r="AA494" s="33" t="s">
        <v>481</v>
      </c>
    </row>
    <row r="495" spans="1:27" ht="9" customHeight="1" x14ac:dyDescent="0.2">
      <c r="A495" s="59"/>
      <c r="B495" s="60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9" t="s">
        <v>89</v>
      </c>
      <c r="T495" s="29" t="s">
        <v>89</v>
      </c>
      <c r="U495" s="29">
        <v>0</v>
      </c>
      <c r="V495" s="58"/>
      <c r="W495" s="61"/>
      <c r="X495" s="63"/>
      <c r="Z495" s="30" t="s">
        <v>91</v>
      </c>
      <c r="AA495" s="33" t="s">
        <v>482</v>
      </c>
    </row>
    <row r="496" spans="1:27" ht="9" customHeight="1" x14ac:dyDescent="0.2">
      <c r="A496" s="59"/>
      <c r="B496" s="60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9" t="s">
        <v>89</v>
      </c>
      <c r="T496" s="29" t="s">
        <v>89</v>
      </c>
      <c r="U496" s="29">
        <v>0</v>
      </c>
      <c r="V496" s="58"/>
      <c r="W496" s="61"/>
      <c r="X496" s="63"/>
      <c r="Z496" s="30" t="s">
        <v>91</v>
      </c>
      <c r="AA496" s="33" t="s">
        <v>483</v>
      </c>
    </row>
    <row r="497" spans="1:27" ht="9" customHeight="1" x14ac:dyDescent="0.2">
      <c r="A497" s="59"/>
      <c r="B497" s="60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9" t="s">
        <v>89</v>
      </c>
      <c r="T497" s="29" t="s">
        <v>89</v>
      </c>
      <c r="U497" s="29">
        <v>0</v>
      </c>
      <c r="V497" s="58"/>
      <c r="W497" s="61"/>
      <c r="X497" s="63"/>
      <c r="Z497" s="30" t="s">
        <v>91</v>
      </c>
      <c r="AA497" s="33" t="s">
        <v>467</v>
      </c>
    </row>
    <row r="498" spans="1:27" ht="9" customHeight="1" x14ac:dyDescent="0.2">
      <c r="A498" s="59" t="s">
        <v>35</v>
      </c>
      <c r="B498" s="60">
        <v>8</v>
      </c>
      <c r="C498" s="29">
        <v>7.3</v>
      </c>
      <c r="D498" s="29">
        <v>180.1</v>
      </c>
      <c r="E498" s="29">
        <v>1.01</v>
      </c>
      <c r="F498" s="29">
        <v>9.6</v>
      </c>
      <c r="G498" s="29" t="s">
        <v>94</v>
      </c>
      <c r="H498" s="29">
        <v>7.11</v>
      </c>
      <c r="I498" s="29" t="s">
        <v>94</v>
      </c>
      <c r="J498" s="29">
        <v>33.840000000000003</v>
      </c>
      <c r="K498" s="29">
        <v>64.63</v>
      </c>
      <c r="L498" s="29">
        <v>39.159999999999997</v>
      </c>
      <c r="M498" s="29">
        <v>15.67</v>
      </c>
      <c r="N498" s="29">
        <v>6.11</v>
      </c>
      <c r="O498" s="29" t="s">
        <v>94</v>
      </c>
      <c r="P498" s="29" t="s">
        <v>94</v>
      </c>
      <c r="Q498" s="29">
        <v>13.64</v>
      </c>
      <c r="R498" s="29" t="s">
        <v>94</v>
      </c>
      <c r="S498" s="29" t="s">
        <v>89</v>
      </c>
      <c r="T498" s="29" t="s">
        <v>89</v>
      </c>
      <c r="U498" s="29">
        <v>18.18</v>
      </c>
      <c r="V498" s="58">
        <f>AVERAGE(U498:U500)</f>
        <v>6.06</v>
      </c>
      <c r="W498" s="61">
        <f>AVERAGE(U498:U512)</f>
        <v>8.5680000000000014</v>
      </c>
      <c r="X498" s="63" t="s">
        <v>90</v>
      </c>
      <c r="Z498" s="30" t="s">
        <v>91</v>
      </c>
      <c r="AA498" s="33" t="s">
        <v>484</v>
      </c>
    </row>
    <row r="499" spans="1:27" ht="9" customHeight="1" x14ac:dyDescent="0.2">
      <c r="A499" s="59"/>
      <c r="B499" s="60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9" t="s">
        <v>89</v>
      </c>
      <c r="T499" s="29" t="s">
        <v>89</v>
      </c>
      <c r="U499" s="29">
        <v>0</v>
      </c>
      <c r="V499" s="58"/>
      <c r="W499" s="61"/>
      <c r="X499" s="63"/>
      <c r="Z499" s="30" t="s">
        <v>91</v>
      </c>
      <c r="AA499" s="33" t="s">
        <v>484</v>
      </c>
    </row>
    <row r="500" spans="1:27" ht="9" customHeight="1" x14ac:dyDescent="0.2">
      <c r="A500" s="59"/>
      <c r="B500" s="60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9" t="s">
        <v>89</v>
      </c>
      <c r="T500" s="29" t="s">
        <v>89</v>
      </c>
      <c r="U500" s="29">
        <v>0</v>
      </c>
      <c r="V500" s="58"/>
      <c r="W500" s="61"/>
      <c r="X500" s="63"/>
      <c r="Z500" s="30" t="s">
        <v>91</v>
      </c>
      <c r="AA500" s="33" t="s">
        <v>484</v>
      </c>
    </row>
    <row r="501" spans="1:27" ht="9" customHeight="1" x14ac:dyDescent="0.2">
      <c r="A501" s="59"/>
      <c r="B501" s="60">
        <v>9</v>
      </c>
      <c r="C501" s="29">
        <v>6.5</v>
      </c>
      <c r="D501" s="29">
        <v>171.2</v>
      </c>
      <c r="E501" s="29">
        <v>2.31</v>
      </c>
      <c r="F501" s="29">
        <v>8.02</v>
      </c>
      <c r="G501" s="29" t="s">
        <v>94</v>
      </c>
      <c r="H501" s="29">
        <v>5.53</v>
      </c>
      <c r="I501" s="29" t="s">
        <v>94</v>
      </c>
      <c r="J501" s="29">
        <v>33.15</v>
      </c>
      <c r="K501" s="29">
        <v>59.28</v>
      </c>
      <c r="L501" s="29">
        <v>43.23</v>
      </c>
      <c r="M501" s="29">
        <v>17.29</v>
      </c>
      <c r="N501" s="29">
        <v>3.85</v>
      </c>
      <c r="O501" s="29">
        <v>0.01</v>
      </c>
      <c r="P501" s="29" t="s">
        <v>94</v>
      </c>
      <c r="Q501" s="29">
        <v>17.21</v>
      </c>
      <c r="R501" s="29" t="s">
        <v>485</v>
      </c>
      <c r="S501" s="29" t="s">
        <v>89</v>
      </c>
      <c r="T501" s="29" t="s">
        <v>89</v>
      </c>
      <c r="U501" s="29">
        <v>24.28</v>
      </c>
      <c r="V501" s="58">
        <f>AVERAGE(U501:U503)</f>
        <v>20.593333333333334</v>
      </c>
      <c r="W501" s="61"/>
      <c r="X501" s="63"/>
      <c r="Z501" s="30" t="s">
        <v>91</v>
      </c>
      <c r="AA501" s="33" t="s">
        <v>484</v>
      </c>
    </row>
    <row r="502" spans="1:27" ht="9" customHeight="1" x14ac:dyDescent="0.2">
      <c r="A502" s="59"/>
      <c r="B502" s="60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9" t="s">
        <v>93</v>
      </c>
      <c r="T502" s="29" t="s">
        <v>89</v>
      </c>
      <c r="U502" s="29">
        <v>37.5</v>
      </c>
      <c r="V502" s="58"/>
      <c r="W502" s="61"/>
      <c r="X502" s="63"/>
      <c r="Z502" s="30" t="s">
        <v>91</v>
      </c>
      <c r="AA502" s="33" t="s">
        <v>484</v>
      </c>
    </row>
    <row r="503" spans="1:27" ht="9" customHeight="1" x14ac:dyDescent="0.2">
      <c r="A503" s="59"/>
      <c r="B503" s="60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9" t="s">
        <v>89</v>
      </c>
      <c r="T503" s="29" t="s">
        <v>89</v>
      </c>
      <c r="U503" s="29">
        <v>0</v>
      </c>
      <c r="V503" s="58"/>
      <c r="W503" s="61"/>
      <c r="X503" s="63"/>
      <c r="Z503" s="30" t="s">
        <v>91</v>
      </c>
      <c r="AA503" s="33" t="s">
        <v>486</v>
      </c>
    </row>
    <row r="504" spans="1:27" ht="9" customHeight="1" x14ac:dyDescent="0.2">
      <c r="A504" s="59"/>
      <c r="B504" s="60">
        <v>10</v>
      </c>
      <c r="C504" s="29">
        <v>7</v>
      </c>
      <c r="D504" s="29">
        <v>160.80000000000001</v>
      </c>
      <c r="E504" s="29">
        <v>1.44</v>
      </c>
      <c r="F504" s="29">
        <v>6.29</v>
      </c>
      <c r="G504" s="29" t="s">
        <v>94</v>
      </c>
      <c r="H504" s="29">
        <v>5.35</v>
      </c>
      <c r="I504" s="29" t="s">
        <v>94</v>
      </c>
      <c r="J504" s="29">
        <v>23.4</v>
      </c>
      <c r="K504" s="29">
        <v>56.8</v>
      </c>
      <c r="L504" s="29">
        <v>27</v>
      </c>
      <c r="M504" s="29">
        <v>10.8</v>
      </c>
      <c r="N504" s="29">
        <v>7.15</v>
      </c>
      <c r="O504" s="29" t="s">
        <v>94</v>
      </c>
      <c r="P504" s="29" t="s">
        <v>94</v>
      </c>
      <c r="Q504" s="29">
        <v>15.43</v>
      </c>
      <c r="R504" s="29" t="s">
        <v>227</v>
      </c>
      <c r="S504" s="29" t="s">
        <v>89</v>
      </c>
      <c r="T504" s="29" t="s">
        <v>89</v>
      </c>
      <c r="U504" s="29">
        <v>6.94</v>
      </c>
      <c r="V504" s="58">
        <f>AVERAGE(U504:U506)</f>
        <v>2.3133333333333335</v>
      </c>
      <c r="W504" s="61"/>
      <c r="X504" s="63"/>
      <c r="Z504" s="30" t="s">
        <v>91</v>
      </c>
      <c r="AA504" s="33" t="s">
        <v>487</v>
      </c>
    </row>
    <row r="505" spans="1:27" ht="9" customHeight="1" x14ac:dyDescent="0.2">
      <c r="A505" s="59"/>
      <c r="B505" s="60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9" t="s">
        <v>89</v>
      </c>
      <c r="T505" s="29" t="s">
        <v>89</v>
      </c>
      <c r="U505" s="29">
        <v>0</v>
      </c>
      <c r="V505" s="58"/>
      <c r="W505" s="61"/>
      <c r="X505" s="63"/>
      <c r="Z505" s="30" t="s">
        <v>91</v>
      </c>
      <c r="AA505" s="33" t="s">
        <v>487</v>
      </c>
    </row>
    <row r="506" spans="1:27" ht="9" customHeight="1" x14ac:dyDescent="0.2">
      <c r="A506" s="59"/>
      <c r="B506" s="60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9" t="s">
        <v>89</v>
      </c>
      <c r="T506" s="29" t="s">
        <v>89</v>
      </c>
      <c r="U506" s="29">
        <v>0</v>
      </c>
      <c r="V506" s="58"/>
      <c r="W506" s="61"/>
      <c r="X506" s="63"/>
      <c r="Z506" s="30" t="s">
        <v>91</v>
      </c>
      <c r="AA506" s="33" t="s">
        <v>488</v>
      </c>
    </row>
    <row r="507" spans="1:27" ht="9" customHeight="1" x14ac:dyDescent="0.2">
      <c r="A507" s="59"/>
      <c r="B507" s="60">
        <v>11</v>
      </c>
      <c r="C507" s="29">
        <v>6.5</v>
      </c>
      <c r="D507" s="29">
        <v>151</v>
      </c>
      <c r="E507" s="29">
        <v>8.5399999999999991</v>
      </c>
      <c r="F507" s="29">
        <v>5.8</v>
      </c>
      <c r="G507" s="29" t="s">
        <v>94</v>
      </c>
      <c r="H507" s="29" t="s">
        <v>94</v>
      </c>
      <c r="I507" s="29" t="s">
        <v>94</v>
      </c>
      <c r="J507" s="29">
        <v>28</v>
      </c>
      <c r="K507" s="29">
        <v>53.6</v>
      </c>
      <c r="L507" s="29">
        <v>30.6</v>
      </c>
      <c r="M507" s="29">
        <v>12.24</v>
      </c>
      <c r="N507" s="29">
        <v>5.52</v>
      </c>
      <c r="O507" s="29" t="s">
        <v>94</v>
      </c>
      <c r="P507" s="29" t="s">
        <v>94</v>
      </c>
      <c r="Q507" s="29">
        <v>27.57</v>
      </c>
      <c r="R507" s="29" t="s">
        <v>359</v>
      </c>
      <c r="S507" s="29" t="s">
        <v>89</v>
      </c>
      <c r="T507" s="29" t="s">
        <v>89</v>
      </c>
      <c r="U507" s="29">
        <v>24.28</v>
      </c>
      <c r="V507" s="58">
        <f>AVERAGE(U507:U509)</f>
        <v>8.0933333333333337</v>
      </c>
      <c r="W507" s="61"/>
      <c r="X507" s="63"/>
      <c r="Z507" s="30" t="s">
        <v>91</v>
      </c>
      <c r="AA507" s="33" t="s">
        <v>487</v>
      </c>
    </row>
    <row r="508" spans="1:27" ht="9" customHeight="1" x14ac:dyDescent="0.2">
      <c r="A508" s="59"/>
      <c r="B508" s="60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9" t="s">
        <v>89</v>
      </c>
      <c r="T508" s="29" t="s">
        <v>89</v>
      </c>
      <c r="U508" s="29">
        <v>0</v>
      </c>
      <c r="V508" s="58"/>
      <c r="W508" s="61"/>
      <c r="X508" s="63"/>
      <c r="Z508" s="30" t="s">
        <v>91</v>
      </c>
      <c r="AA508" s="33" t="s">
        <v>486</v>
      </c>
    </row>
    <row r="509" spans="1:27" ht="9" customHeight="1" x14ac:dyDescent="0.2">
      <c r="A509" s="59"/>
      <c r="B509" s="60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9" t="s">
        <v>89</v>
      </c>
      <c r="T509" s="29" t="s">
        <v>89</v>
      </c>
      <c r="U509" s="29">
        <v>0</v>
      </c>
      <c r="V509" s="58"/>
      <c r="W509" s="61"/>
      <c r="X509" s="63"/>
      <c r="Z509" s="30" t="s">
        <v>91</v>
      </c>
      <c r="AA509" s="33" t="s">
        <v>487</v>
      </c>
    </row>
    <row r="510" spans="1:27" ht="9" customHeight="1" x14ac:dyDescent="0.2">
      <c r="A510" s="59"/>
      <c r="B510" s="60">
        <v>12</v>
      </c>
      <c r="C510" s="29">
        <v>7.32</v>
      </c>
      <c r="D510" s="29">
        <v>163.80000000000001</v>
      </c>
      <c r="E510" s="29">
        <v>3.5</v>
      </c>
      <c r="F510" s="29">
        <v>4.25</v>
      </c>
      <c r="G510" s="29" t="s">
        <v>94</v>
      </c>
      <c r="H510" s="29" t="s">
        <v>94</v>
      </c>
      <c r="I510" s="29" t="s">
        <v>94</v>
      </c>
      <c r="J510" s="29">
        <v>30.8</v>
      </c>
      <c r="K510" s="29">
        <v>60</v>
      </c>
      <c r="L510" s="29">
        <v>33.200000000000003</v>
      </c>
      <c r="M510" s="29">
        <v>13.28</v>
      </c>
      <c r="N510" s="29">
        <v>6.43</v>
      </c>
      <c r="O510" s="29" t="s">
        <v>94</v>
      </c>
      <c r="P510" s="29">
        <v>4.38</v>
      </c>
      <c r="Q510" s="29">
        <v>7.21</v>
      </c>
      <c r="R510" s="29" t="s">
        <v>280</v>
      </c>
      <c r="S510" s="29" t="s">
        <v>89</v>
      </c>
      <c r="T510" s="29" t="s">
        <v>89</v>
      </c>
      <c r="U510" s="29">
        <v>17.34</v>
      </c>
      <c r="V510" s="58">
        <f>AVERAGE(U510:U512)</f>
        <v>5.78</v>
      </c>
      <c r="W510" s="61"/>
      <c r="X510" s="63"/>
      <c r="Z510" s="30" t="s">
        <v>91</v>
      </c>
      <c r="AA510" s="33" t="s">
        <v>486</v>
      </c>
    </row>
    <row r="511" spans="1:27" ht="9" customHeight="1" x14ac:dyDescent="0.2">
      <c r="A511" s="59"/>
      <c r="B511" s="60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9" t="s">
        <v>89</v>
      </c>
      <c r="T511" s="29" t="s">
        <v>89</v>
      </c>
      <c r="U511" s="29">
        <v>0</v>
      </c>
      <c r="V511" s="58"/>
      <c r="W511" s="61"/>
      <c r="X511" s="63"/>
      <c r="Z511" s="30" t="s">
        <v>91</v>
      </c>
      <c r="AA511" s="33" t="s">
        <v>487</v>
      </c>
    </row>
    <row r="512" spans="1:27" ht="9" customHeight="1" x14ac:dyDescent="0.2">
      <c r="A512" s="59"/>
      <c r="B512" s="60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9" t="s">
        <v>89</v>
      </c>
      <c r="T512" s="29" t="s">
        <v>89</v>
      </c>
      <c r="U512" s="29">
        <v>0</v>
      </c>
      <c r="V512" s="58"/>
      <c r="W512" s="61"/>
      <c r="X512" s="63"/>
      <c r="Z512" s="30" t="s">
        <v>91</v>
      </c>
      <c r="AA512" s="33" t="s">
        <v>486</v>
      </c>
    </row>
    <row r="513" spans="1:27" ht="9" customHeight="1" x14ac:dyDescent="0.2">
      <c r="A513" s="59" t="s">
        <v>36</v>
      </c>
      <c r="B513" s="60">
        <v>1</v>
      </c>
      <c r="C513" s="29">
        <v>7.65</v>
      </c>
      <c r="D513" s="29">
        <v>97.1</v>
      </c>
      <c r="E513" s="29">
        <v>3.41</v>
      </c>
      <c r="F513" s="29">
        <v>4.5</v>
      </c>
      <c r="G513" s="29" t="s">
        <v>94</v>
      </c>
      <c r="H513" s="29">
        <v>5.37</v>
      </c>
      <c r="I513" s="29" t="s">
        <v>94</v>
      </c>
      <c r="J513" s="29">
        <v>32.4</v>
      </c>
      <c r="K513" s="29">
        <v>42.82</v>
      </c>
      <c r="L513" s="29">
        <v>33.28</v>
      </c>
      <c r="M513" s="29">
        <v>13.31</v>
      </c>
      <c r="N513" s="29">
        <v>2.29</v>
      </c>
      <c r="O513" s="29" t="s">
        <v>94</v>
      </c>
      <c r="P513" s="29" t="s">
        <v>94</v>
      </c>
      <c r="Q513" s="29">
        <v>7.57</v>
      </c>
      <c r="R513" s="29" t="s">
        <v>169</v>
      </c>
      <c r="S513" s="29" t="s">
        <v>89</v>
      </c>
      <c r="T513" s="29" t="s">
        <v>89</v>
      </c>
      <c r="U513" s="29">
        <v>17.75</v>
      </c>
      <c r="V513" s="58">
        <f>AVERAGE(U513:U514)</f>
        <v>8.875</v>
      </c>
      <c r="W513" s="61">
        <f>AVERAGE(U513:U547)</f>
        <v>1.6280000000000001</v>
      </c>
      <c r="X513" s="64" t="s">
        <v>155</v>
      </c>
      <c r="Z513" s="30" t="s">
        <v>91</v>
      </c>
      <c r="AA513" s="33" t="s">
        <v>489</v>
      </c>
    </row>
    <row r="514" spans="1:27" ht="9" customHeight="1" x14ac:dyDescent="0.2">
      <c r="A514" s="59"/>
      <c r="B514" s="60"/>
      <c r="C514" s="29">
        <v>7.6</v>
      </c>
      <c r="D514" s="29">
        <v>96</v>
      </c>
      <c r="E514" s="29">
        <v>0.37</v>
      </c>
      <c r="F514" s="29">
        <v>7</v>
      </c>
      <c r="G514" s="29" t="s">
        <v>94</v>
      </c>
      <c r="H514" s="29">
        <v>2.2799999999999998</v>
      </c>
      <c r="I514" s="29" t="s">
        <v>94</v>
      </c>
      <c r="J514" s="29">
        <v>40.369999999999997</v>
      </c>
      <c r="K514" s="29">
        <v>36.04</v>
      </c>
      <c r="L514" s="29">
        <v>27.14</v>
      </c>
      <c r="M514" s="29">
        <v>10.85</v>
      </c>
      <c r="N514" s="29">
        <v>2.14</v>
      </c>
      <c r="O514" s="29" t="s">
        <v>94</v>
      </c>
      <c r="P514" s="29" t="s">
        <v>94</v>
      </c>
      <c r="Q514" s="29">
        <v>2.21</v>
      </c>
      <c r="R514" s="29" t="s">
        <v>490</v>
      </c>
      <c r="S514" s="29" t="s">
        <v>89</v>
      </c>
      <c r="T514" s="29" t="s">
        <v>89</v>
      </c>
      <c r="U514" s="29">
        <v>0</v>
      </c>
      <c r="V514" s="58"/>
      <c r="W514" s="61"/>
      <c r="X514" s="64"/>
      <c r="Z514" s="30" t="s">
        <v>91</v>
      </c>
      <c r="AA514" s="33" t="s">
        <v>491</v>
      </c>
    </row>
    <row r="515" spans="1:27" ht="9" customHeight="1" x14ac:dyDescent="0.2">
      <c r="A515" s="59"/>
      <c r="B515" s="60">
        <v>8</v>
      </c>
      <c r="C515" s="29">
        <v>7.4</v>
      </c>
      <c r="D515" s="29">
        <v>115.4</v>
      </c>
      <c r="E515" s="29">
        <v>0.1</v>
      </c>
      <c r="F515" s="29">
        <v>7.66</v>
      </c>
      <c r="G515" s="29" t="s">
        <v>94</v>
      </c>
      <c r="H515" s="29">
        <v>8.6999999999999993</v>
      </c>
      <c r="I515" s="29" t="s">
        <v>94</v>
      </c>
      <c r="J515" s="29">
        <v>66.45</v>
      </c>
      <c r="K515" s="29">
        <v>86.46</v>
      </c>
      <c r="L515" s="29">
        <v>25.47</v>
      </c>
      <c r="M515" s="29">
        <v>10.19</v>
      </c>
      <c r="N515" s="29">
        <v>14.64</v>
      </c>
      <c r="O515" s="29" t="s">
        <v>94</v>
      </c>
      <c r="P515" s="29" t="s">
        <v>94</v>
      </c>
      <c r="Q515" s="29">
        <v>12.57</v>
      </c>
      <c r="R515" s="29" t="s">
        <v>219</v>
      </c>
      <c r="S515" s="29" t="s">
        <v>89</v>
      </c>
      <c r="T515" s="29" t="s">
        <v>89</v>
      </c>
      <c r="U515" s="29">
        <v>0</v>
      </c>
      <c r="V515" s="58">
        <f>AVERAGE(U515:U519)</f>
        <v>0</v>
      </c>
      <c r="W515" s="61"/>
      <c r="X515" s="64"/>
      <c r="Z515" s="30" t="s">
        <v>91</v>
      </c>
      <c r="AA515" s="33" t="s">
        <v>492</v>
      </c>
    </row>
    <row r="516" spans="1:27" ht="9" customHeight="1" x14ac:dyDescent="0.2">
      <c r="A516" s="59"/>
      <c r="B516" s="60"/>
      <c r="C516" s="29">
        <v>7.4</v>
      </c>
      <c r="D516" s="29">
        <v>115.8</v>
      </c>
      <c r="E516" s="29">
        <v>0.09</v>
      </c>
      <c r="F516" s="29">
        <v>7.92</v>
      </c>
      <c r="G516" s="29" t="s">
        <v>94</v>
      </c>
      <c r="H516" s="29">
        <v>7.49</v>
      </c>
      <c r="I516" s="29" t="s">
        <v>94</v>
      </c>
      <c r="J516" s="29">
        <v>60.42</v>
      </c>
      <c r="K516" s="29">
        <v>42.16</v>
      </c>
      <c r="L516" s="29">
        <v>22.68</v>
      </c>
      <c r="M516" s="29">
        <v>9.07</v>
      </c>
      <c r="N516" s="29">
        <v>4.67</v>
      </c>
      <c r="O516" s="29" t="s">
        <v>94</v>
      </c>
      <c r="P516" s="29" t="s">
        <v>94</v>
      </c>
      <c r="Q516" s="29">
        <v>11.86</v>
      </c>
      <c r="R516" s="29" t="s">
        <v>210</v>
      </c>
      <c r="S516" s="29" t="s">
        <v>89</v>
      </c>
      <c r="T516" s="29" t="s">
        <v>89</v>
      </c>
      <c r="U516" s="29">
        <v>0</v>
      </c>
      <c r="V516" s="58"/>
      <c r="W516" s="61"/>
      <c r="X516" s="64"/>
      <c r="Z516" s="30" t="s">
        <v>91</v>
      </c>
      <c r="AA516" s="33" t="s">
        <v>493</v>
      </c>
    </row>
    <row r="517" spans="1:27" ht="9" customHeight="1" x14ac:dyDescent="0.2">
      <c r="A517" s="59"/>
      <c r="B517" s="60"/>
      <c r="C517" s="29">
        <v>7.6</v>
      </c>
      <c r="D517" s="29">
        <v>113.3</v>
      </c>
      <c r="E517" s="29">
        <v>0.08</v>
      </c>
      <c r="F517" s="29">
        <v>7.87</v>
      </c>
      <c r="G517" s="29" t="s">
        <v>94</v>
      </c>
      <c r="H517" s="29">
        <v>6.7</v>
      </c>
      <c r="I517" s="29" t="s">
        <v>94</v>
      </c>
      <c r="J517" s="29">
        <v>65.08</v>
      </c>
      <c r="K517" s="29">
        <v>43.87</v>
      </c>
      <c r="L517" s="29">
        <v>26.54</v>
      </c>
      <c r="M517" s="29">
        <v>10.61</v>
      </c>
      <c r="N517" s="29">
        <v>4.16</v>
      </c>
      <c r="O517" s="29" t="s">
        <v>94</v>
      </c>
      <c r="P517" s="29" t="s">
        <v>94</v>
      </c>
      <c r="Q517" s="29">
        <v>12.21</v>
      </c>
      <c r="R517" s="29" t="s">
        <v>454</v>
      </c>
      <c r="S517" s="29" t="s">
        <v>89</v>
      </c>
      <c r="T517" s="29" t="s">
        <v>89</v>
      </c>
      <c r="U517" s="29">
        <v>0</v>
      </c>
      <c r="V517" s="58"/>
      <c r="W517" s="61"/>
      <c r="X517" s="64"/>
      <c r="Z517" s="30" t="s">
        <v>91</v>
      </c>
      <c r="AA517" s="33" t="s">
        <v>494</v>
      </c>
    </row>
    <row r="518" spans="1:27" ht="9" customHeight="1" x14ac:dyDescent="0.2">
      <c r="A518" s="59"/>
      <c r="B518" s="60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9" t="s">
        <v>89</v>
      </c>
      <c r="T518" s="29" t="s">
        <v>89</v>
      </c>
      <c r="U518" s="29">
        <v>0</v>
      </c>
      <c r="V518" s="58"/>
      <c r="W518" s="61"/>
      <c r="X518" s="64"/>
      <c r="Z518" s="30" t="s">
        <v>91</v>
      </c>
      <c r="AA518" s="33" t="s">
        <v>495</v>
      </c>
    </row>
    <row r="519" spans="1:27" ht="9" customHeight="1" x14ac:dyDescent="0.2">
      <c r="A519" s="59"/>
      <c r="B519" s="60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9" t="s">
        <v>89</v>
      </c>
      <c r="T519" s="29" t="s">
        <v>89</v>
      </c>
      <c r="U519" s="29">
        <v>0</v>
      </c>
      <c r="V519" s="58"/>
      <c r="W519" s="61"/>
      <c r="X519" s="64"/>
      <c r="Z519" s="30" t="s">
        <v>91</v>
      </c>
      <c r="AA519" s="33" t="s">
        <v>492</v>
      </c>
    </row>
    <row r="520" spans="1:27" ht="9" customHeight="1" x14ac:dyDescent="0.2">
      <c r="A520" s="59"/>
      <c r="B520" s="60">
        <v>9</v>
      </c>
      <c r="C520" s="29">
        <v>6.6</v>
      </c>
      <c r="D520" s="29">
        <v>27.1</v>
      </c>
      <c r="E520" s="29">
        <v>7.0000000000000007E-2</v>
      </c>
      <c r="F520" s="29">
        <v>4.3</v>
      </c>
      <c r="G520" s="29" t="s">
        <v>94</v>
      </c>
      <c r="H520" s="29">
        <v>2.14</v>
      </c>
      <c r="I520" s="29" t="s">
        <v>94</v>
      </c>
      <c r="J520" s="29">
        <v>8.77</v>
      </c>
      <c r="K520" s="29">
        <v>10.27</v>
      </c>
      <c r="L520" s="29">
        <v>8.1300000000000008</v>
      </c>
      <c r="M520" s="29">
        <v>3.25</v>
      </c>
      <c r="N520" s="29">
        <v>0.51</v>
      </c>
      <c r="O520" s="29">
        <v>0.01</v>
      </c>
      <c r="P520" s="29">
        <v>0.63</v>
      </c>
      <c r="Q520" s="29">
        <v>11.86</v>
      </c>
      <c r="R520" s="29" t="s">
        <v>128</v>
      </c>
      <c r="S520" s="29" t="s">
        <v>89</v>
      </c>
      <c r="T520" s="29" t="s">
        <v>89</v>
      </c>
      <c r="U520" s="29">
        <v>0</v>
      </c>
      <c r="V520" s="58">
        <f>AVERAGE(U520:U525)</f>
        <v>0</v>
      </c>
      <c r="W520" s="61"/>
      <c r="X520" s="64"/>
      <c r="Z520" s="30" t="s">
        <v>91</v>
      </c>
      <c r="AA520" s="33" t="s">
        <v>493</v>
      </c>
    </row>
    <row r="521" spans="1:27" ht="9" customHeight="1" x14ac:dyDescent="0.2">
      <c r="A521" s="59"/>
      <c r="B521" s="60"/>
      <c r="C521" s="29">
        <v>7.5</v>
      </c>
      <c r="D521" s="29">
        <v>174.1</v>
      </c>
      <c r="E521" s="29">
        <v>0.08</v>
      </c>
      <c r="F521" s="29">
        <v>5.66</v>
      </c>
      <c r="G521" s="29" t="s">
        <v>94</v>
      </c>
      <c r="H521" s="29">
        <v>7.58</v>
      </c>
      <c r="I521" s="29" t="s">
        <v>94</v>
      </c>
      <c r="J521" s="29">
        <v>61.1</v>
      </c>
      <c r="K521" s="29">
        <v>48.79</v>
      </c>
      <c r="L521" s="29">
        <v>25.68</v>
      </c>
      <c r="M521" s="29">
        <v>10.27</v>
      </c>
      <c r="N521" s="29">
        <v>5.55</v>
      </c>
      <c r="O521" s="29">
        <v>0.01</v>
      </c>
      <c r="P521" s="29" t="s">
        <v>94</v>
      </c>
      <c r="Q521" s="29">
        <v>11.86</v>
      </c>
      <c r="R521" s="29" t="s">
        <v>426</v>
      </c>
      <c r="S521" s="29" t="s">
        <v>89</v>
      </c>
      <c r="T521" s="29" t="s">
        <v>89</v>
      </c>
      <c r="U521" s="29">
        <v>0</v>
      </c>
      <c r="V521" s="58"/>
      <c r="W521" s="61"/>
      <c r="X521" s="64"/>
      <c r="Z521" s="30" t="s">
        <v>91</v>
      </c>
      <c r="AA521" s="33" t="s">
        <v>496</v>
      </c>
    </row>
    <row r="522" spans="1:27" ht="9" customHeight="1" x14ac:dyDescent="0.2">
      <c r="A522" s="59"/>
      <c r="B522" s="60"/>
      <c r="C522" s="29">
        <v>7.7</v>
      </c>
      <c r="D522" s="29">
        <v>112.6</v>
      </c>
      <c r="E522" s="29">
        <v>0.09</v>
      </c>
      <c r="F522" s="29">
        <v>6.45</v>
      </c>
      <c r="G522" s="29" t="s">
        <v>94</v>
      </c>
      <c r="H522" s="29">
        <v>9.02</v>
      </c>
      <c r="I522" s="29" t="s">
        <v>94</v>
      </c>
      <c r="J522" s="29">
        <v>51.79</v>
      </c>
      <c r="K522" s="29">
        <v>45.8</v>
      </c>
      <c r="L522" s="29">
        <v>23.75</v>
      </c>
      <c r="M522" s="29">
        <v>9.5</v>
      </c>
      <c r="N522" s="29">
        <v>5.29</v>
      </c>
      <c r="O522" s="29" t="s">
        <v>94</v>
      </c>
      <c r="P522" s="29">
        <v>0.13</v>
      </c>
      <c r="Q522" s="29">
        <v>14</v>
      </c>
      <c r="R522" s="29" t="s">
        <v>312</v>
      </c>
      <c r="S522" s="29" t="s">
        <v>89</v>
      </c>
      <c r="T522" s="29" t="s">
        <v>89</v>
      </c>
      <c r="U522" s="29">
        <v>0</v>
      </c>
      <c r="V522" s="58"/>
      <c r="W522" s="61"/>
      <c r="X522" s="64"/>
      <c r="Z522" s="31" t="s">
        <v>91</v>
      </c>
      <c r="AA522" s="33" t="s">
        <v>497</v>
      </c>
    </row>
    <row r="523" spans="1:27" ht="9" customHeight="1" x14ac:dyDescent="0.2">
      <c r="A523" s="59"/>
      <c r="B523" s="60"/>
      <c r="C523" s="29">
        <v>7.4</v>
      </c>
      <c r="D523" s="29">
        <v>113.2</v>
      </c>
      <c r="E523" s="29">
        <v>0.11</v>
      </c>
      <c r="F523" s="29">
        <v>5.24</v>
      </c>
      <c r="G523" s="29" t="s">
        <v>94</v>
      </c>
      <c r="H523" s="29">
        <v>9.5299999999999994</v>
      </c>
      <c r="I523" s="29" t="s">
        <v>94</v>
      </c>
      <c r="J523" s="29">
        <v>59.6</v>
      </c>
      <c r="K523" s="29">
        <v>45.37</v>
      </c>
      <c r="L523" s="29">
        <v>26.96</v>
      </c>
      <c r="M523" s="29">
        <v>10.79</v>
      </c>
      <c r="N523" s="29">
        <v>4.42</v>
      </c>
      <c r="O523" s="29">
        <v>0.01</v>
      </c>
      <c r="P523" s="29">
        <v>1.1299999999999999</v>
      </c>
      <c r="Q523" s="29">
        <v>11.5</v>
      </c>
      <c r="R523" s="29" t="s">
        <v>498</v>
      </c>
      <c r="S523" s="29" t="s">
        <v>89</v>
      </c>
      <c r="T523" s="29" t="s">
        <v>89</v>
      </c>
      <c r="U523" s="29">
        <v>0</v>
      </c>
      <c r="V523" s="58"/>
      <c r="W523" s="61"/>
      <c r="X523" s="64"/>
      <c r="Z523" s="30" t="s">
        <v>91</v>
      </c>
      <c r="AA523" s="33" t="s">
        <v>492</v>
      </c>
    </row>
    <row r="524" spans="1:27" ht="9" customHeight="1" x14ac:dyDescent="0.2">
      <c r="A524" s="59"/>
      <c r="B524" s="60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9" t="s">
        <v>89</v>
      </c>
      <c r="T524" s="29" t="s">
        <v>89</v>
      </c>
      <c r="U524" s="29">
        <v>0</v>
      </c>
      <c r="V524" s="58"/>
      <c r="W524" s="61"/>
      <c r="X524" s="64"/>
      <c r="Z524" s="30" t="s">
        <v>91</v>
      </c>
      <c r="AA524" s="33" t="s">
        <v>499</v>
      </c>
    </row>
    <row r="525" spans="1:27" ht="9" customHeight="1" x14ac:dyDescent="0.2">
      <c r="A525" s="59"/>
      <c r="B525" s="60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9" t="s">
        <v>89</v>
      </c>
      <c r="T525" s="29" t="s">
        <v>89</v>
      </c>
      <c r="U525" s="29">
        <v>0</v>
      </c>
      <c r="V525" s="58"/>
      <c r="W525" s="61"/>
      <c r="X525" s="64"/>
      <c r="Z525" s="30" t="s">
        <v>91</v>
      </c>
      <c r="AA525" s="33" t="s">
        <v>494</v>
      </c>
    </row>
    <row r="526" spans="1:27" ht="9" customHeight="1" x14ac:dyDescent="0.2">
      <c r="A526" s="59"/>
      <c r="B526" s="60">
        <v>10</v>
      </c>
      <c r="C526" s="29">
        <v>7</v>
      </c>
      <c r="D526" s="29">
        <v>30.3</v>
      </c>
      <c r="E526" s="29">
        <v>0.08</v>
      </c>
      <c r="F526" s="29">
        <v>1.55</v>
      </c>
      <c r="G526" s="29" t="s">
        <v>94</v>
      </c>
      <c r="H526" s="29">
        <v>3</v>
      </c>
      <c r="I526" s="29" t="s">
        <v>94</v>
      </c>
      <c r="J526" s="29">
        <v>11.6</v>
      </c>
      <c r="K526" s="29">
        <v>19.600000000000001</v>
      </c>
      <c r="L526" s="29">
        <v>7</v>
      </c>
      <c r="M526" s="29">
        <v>2.8</v>
      </c>
      <c r="N526" s="29">
        <v>3.02</v>
      </c>
      <c r="O526" s="29">
        <v>0.01</v>
      </c>
      <c r="P526" s="29" t="s">
        <v>94</v>
      </c>
      <c r="Q526" s="29">
        <v>12.93</v>
      </c>
      <c r="R526" s="29" t="s">
        <v>128</v>
      </c>
      <c r="S526" s="29" t="s">
        <v>89</v>
      </c>
      <c r="T526" s="29" t="s">
        <v>89</v>
      </c>
      <c r="U526" s="29">
        <v>0</v>
      </c>
      <c r="V526" s="58">
        <f>AVERAGE(U526:U531)</f>
        <v>0</v>
      </c>
      <c r="W526" s="61"/>
      <c r="X526" s="64"/>
      <c r="Z526" s="31" t="s">
        <v>91</v>
      </c>
      <c r="AA526" s="33" t="s">
        <v>497</v>
      </c>
    </row>
    <row r="527" spans="1:27" ht="9" customHeight="1" x14ac:dyDescent="0.2">
      <c r="A527" s="59"/>
      <c r="B527" s="60"/>
      <c r="C527" s="29">
        <v>7.2</v>
      </c>
      <c r="D527" s="29">
        <v>117.8</v>
      </c>
      <c r="E527" s="29">
        <v>0.16</v>
      </c>
      <c r="F527" s="29">
        <v>3.05</v>
      </c>
      <c r="G527" s="29" t="s">
        <v>94</v>
      </c>
      <c r="H527" s="29">
        <v>6.2</v>
      </c>
      <c r="I527" s="29" t="s">
        <v>94</v>
      </c>
      <c r="J527" s="29">
        <v>45.4</v>
      </c>
      <c r="K527" s="29">
        <v>43.6</v>
      </c>
      <c r="L527" s="29">
        <v>20.6</v>
      </c>
      <c r="M527" s="29">
        <v>8.24</v>
      </c>
      <c r="N527" s="29">
        <v>5.52</v>
      </c>
      <c r="O527" s="29">
        <v>0.01</v>
      </c>
      <c r="P527" s="29" t="s">
        <v>94</v>
      </c>
      <c r="Q527" s="29">
        <v>14</v>
      </c>
      <c r="R527" s="29" t="s">
        <v>186</v>
      </c>
      <c r="S527" s="29" t="s">
        <v>89</v>
      </c>
      <c r="T527" s="29" t="s">
        <v>89</v>
      </c>
      <c r="U527" s="29">
        <v>0</v>
      </c>
      <c r="V527" s="58"/>
      <c r="W527" s="61"/>
      <c r="X527" s="64"/>
      <c r="Z527" s="30" t="s">
        <v>91</v>
      </c>
      <c r="AA527" s="33" t="s">
        <v>492</v>
      </c>
    </row>
    <row r="528" spans="1:27" ht="9" customHeight="1" x14ac:dyDescent="0.2">
      <c r="A528" s="59"/>
      <c r="B528" s="60"/>
      <c r="C528" s="29">
        <v>7</v>
      </c>
      <c r="D528" s="29">
        <v>116.2</v>
      </c>
      <c r="E528" s="29">
        <v>0.23</v>
      </c>
      <c r="F528" s="29">
        <v>3.7</v>
      </c>
      <c r="G528" s="29" t="s">
        <v>94</v>
      </c>
      <c r="H528" s="29">
        <v>5.65</v>
      </c>
      <c r="I528" s="29" t="s">
        <v>94</v>
      </c>
      <c r="J528" s="29">
        <v>52</v>
      </c>
      <c r="K528" s="29">
        <v>95.6</v>
      </c>
      <c r="L528" s="29">
        <v>22.6</v>
      </c>
      <c r="M528" s="29">
        <v>9.0399999999999991</v>
      </c>
      <c r="N528" s="29">
        <v>17.52</v>
      </c>
      <c r="O528" s="29" t="s">
        <v>94</v>
      </c>
      <c r="P528" s="29" t="s">
        <v>94</v>
      </c>
      <c r="Q528" s="29">
        <v>13.29</v>
      </c>
      <c r="R528" s="29" t="s">
        <v>162</v>
      </c>
      <c r="S528" s="29" t="s">
        <v>89</v>
      </c>
      <c r="T528" s="29" t="s">
        <v>89</v>
      </c>
      <c r="U528" s="29">
        <v>0</v>
      </c>
      <c r="V528" s="58"/>
      <c r="W528" s="61"/>
      <c r="X528" s="64"/>
      <c r="Z528" s="30" t="s">
        <v>91</v>
      </c>
      <c r="AA528" s="33" t="s">
        <v>499</v>
      </c>
    </row>
    <row r="529" spans="1:27" ht="9" customHeight="1" x14ac:dyDescent="0.2">
      <c r="A529" s="59"/>
      <c r="B529" s="60"/>
      <c r="C529" s="29">
        <v>7.2</v>
      </c>
      <c r="D529" s="29">
        <v>117.5</v>
      </c>
      <c r="E529" s="29">
        <v>0.14000000000000001</v>
      </c>
      <c r="F529" s="29">
        <v>3.25</v>
      </c>
      <c r="G529" s="29" t="s">
        <v>94</v>
      </c>
      <c r="H529" s="29">
        <v>6.95</v>
      </c>
      <c r="I529" s="29" t="s">
        <v>94</v>
      </c>
      <c r="J529" s="29">
        <v>41.3</v>
      </c>
      <c r="K529" s="29">
        <v>46.8</v>
      </c>
      <c r="L529" s="29">
        <v>22.8</v>
      </c>
      <c r="M529" s="29">
        <v>9.1199999999999992</v>
      </c>
      <c r="N529" s="29">
        <v>5.76</v>
      </c>
      <c r="O529" s="29">
        <v>0.01</v>
      </c>
      <c r="P529" s="29" t="s">
        <v>94</v>
      </c>
      <c r="Q529" s="29">
        <v>13.29</v>
      </c>
      <c r="R529" s="29" t="s">
        <v>304</v>
      </c>
      <c r="S529" s="29" t="s">
        <v>89</v>
      </c>
      <c r="T529" s="29" t="s">
        <v>89</v>
      </c>
      <c r="U529" s="29">
        <v>0</v>
      </c>
      <c r="V529" s="58"/>
      <c r="W529" s="61"/>
      <c r="X529" s="64"/>
      <c r="Z529" s="30" t="s">
        <v>91</v>
      </c>
      <c r="AA529" s="33" t="s">
        <v>494</v>
      </c>
    </row>
    <row r="530" spans="1:27" ht="9" customHeight="1" x14ac:dyDescent="0.2">
      <c r="A530" s="59"/>
      <c r="B530" s="60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9" t="s">
        <v>89</v>
      </c>
      <c r="T530" s="29" t="s">
        <v>89</v>
      </c>
      <c r="U530" s="29">
        <v>0</v>
      </c>
      <c r="V530" s="58"/>
      <c r="W530" s="61"/>
      <c r="X530" s="64"/>
      <c r="Z530" s="30" t="s">
        <v>91</v>
      </c>
      <c r="AA530" s="33" t="s">
        <v>500</v>
      </c>
    </row>
    <row r="531" spans="1:27" ht="9" customHeight="1" x14ac:dyDescent="0.2">
      <c r="A531" s="59"/>
      <c r="B531" s="60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9" t="s">
        <v>89</v>
      </c>
      <c r="T531" s="29" t="s">
        <v>89</v>
      </c>
      <c r="U531" s="29">
        <v>0</v>
      </c>
      <c r="V531" s="58"/>
      <c r="W531" s="61"/>
      <c r="X531" s="64"/>
      <c r="Z531" s="30" t="s">
        <v>91</v>
      </c>
      <c r="AA531" s="33" t="s">
        <v>499</v>
      </c>
    </row>
    <row r="532" spans="1:27" ht="9" customHeight="1" x14ac:dyDescent="0.2">
      <c r="A532" s="59"/>
      <c r="B532" s="60">
        <v>11</v>
      </c>
      <c r="C532" s="29">
        <v>7.1</v>
      </c>
      <c r="D532" s="29">
        <v>29.7</v>
      </c>
      <c r="E532" s="29">
        <v>0.28000000000000003</v>
      </c>
      <c r="F532" s="29">
        <v>1.4</v>
      </c>
      <c r="G532" s="29" t="s">
        <v>94</v>
      </c>
      <c r="H532" s="29" t="s">
        <v>94</v>
      </c>
      <c r="I532" s="29" t="s">
        <v>94</v>
      </c>
      <c r="J532" s="29">
        <v>11.2</v>
      </c>
      <c r="K532" s="29">
        <v>12.2</v>
      </c>
      <c r="L532" s="29">
        <v>8.1999999999999993</v>
      </c>
      <c r="M532" s="29">
        <v>3.28</v>
      </c>
      <c r="N532" s="29">
        <v>0.96</v>
      </c>
      <c r="O532" s="29" t="s">
        <v>94</v>
      </c>
      <c r="P532" s="29">
        <v>1.63</v>
      </c>
      <c r="Q532" s="29">
        <v>14.71</v>
      </c>
      <c r="R532" s="29" t="s">
        <v>145</v>
      </c>
      <c r="S532" s="29" t="s">
        <v>89</v>
      </c>
      <c r="T532" s="29" t="s">
        <v>89</v>
      </c>
      <c r="U532" s="29">
        <v>0</v>
      </c>
      <c r="V532" s="58">
        <f>AVERAGE(U532:U537)</f>
        <v>6.5383333333333331</v>
      </c>
      <c r="W532" s="61"/>
      <c r="X532" s="64"/>
      <c r="Z532" s="30" t="s">
        <v>91</v>
      </c>
      <c r="AA532" s="33" t="s">
        <v>501</v>
      </c>
    </row>
    <row r="533" spans="1:27" ht="9" customHeight="1" x14ac:dyDescent="0.2">
      <c r="A533" s="59"/>
      <c r="B533" s="60"/>
      <c r="C533" s="29">
        <v>6.68</v>
      </c>
      <c r="D533" s="29">
        <v>117.2</v>
      </c>
      <c r="E533" s="29">
        <v>0.16</v>
      </c>
      <c r="F533" s="29">
        <v>4.3</v>
      </c>
      <c r="G533" s="29" t="s">
        <v>94</v>
      </c>
      <c r="H533" s="29" t="s">
        <v>94</v>
      </c>
      <c r="I533" s="29" t="s">
        <v>94</v>
      </c>
      <c r="J533" s="29">
        <v>54.1</v>
      </c>
      <c r="K533" s="29">
        <v>37.200000000000003</v>
      </c>
      <c r="L533" s="29">
        <v>25.8</v>
      </c>
      <c r="M533" s="29">
        <v>10.32</v>
      </c>
      <c r="N533" s="29">
        <v>2.74</v>
      </c>
      <c r="O533" s="29" t="s">
        <v>94</v>
      </c>
      <c r="P533" s="29" t="s">
        <v>94</v>
      </c>
      <c r="Q533" s="29">
        <v>11.86</v>
      </c>
      <c r="R533" s="29" t="s">
        <v>502</v>
      </c>
      <c r="S533" s="29" t="s">
        <v>89</v>
      </c>
      <c r="T533" s="29" t="s">
        <v>89</v>
      </c>
      <c r="U533" s="29">
        <v>0</v>
      </c>
      <c r="V533" s="58"/>
      <c r="W533" s="61"/>
      <c r="X533" s="64"/>
      <c r="Z533" s="30" t="s">
        <v>91</v>
      </c>
      <c r="AA533" s="33" t="s">
        <v>492</v>
      </c>
    </row>
    <row r="534" spans="1:27" ht="9" customHeight="1" x14ac:dyDescent="0.2">
      <c r="A534" s="59"/>
      <c r="B534" s="60"/>
      <c r="C534" s="29">
        <v>6.61</v>
      </c>
      <c r="D534" s="29">
        <v>116.5</v>
      </c>
      <c r="E534" s="29">
        <v>0.16</v>
      </c>
      <c r="F534" s="29">
        <v>4.45</v>
      </c>
      <c r="G534" s="29" t="s">
        <v>94</v>
      </c>
      <c r="H534" s="29" t="s">
        <v>94</v>
      </c>
      <c r="I534" s="29" t="s">
        <v>94</v>
      </c>
      <c r="J534" s="29">
        <v>53.4</v>
      </c>
      <c r="K534" s="29">
        <v>42.6</v>
      </c>
      <c r="L534" s="29">
        <v>22</v>
      </c>
      <c r="M534" s="29">
        <v>8.8000000000000007</v>
      </c>
      <c r="N534" s="29">
        <v>4.9400000000000004</v>
      </c>
      <c r="O534" s="29" t="s">
        <v>94</v>
      </c>
      <c r="P534" s="29">
        <v>2.13</v>
      </c>
      <c r="Q534" s="29">
        <v>11.86</v>
      </c>
      <c r="R534" s="29" t="s">
        <v>331</v>
      </c>
      <c r="S534" s="29" t="s">
        <v>89</v>
      </c>
      <c r="T534" s="29" t="s">
        <v>89</v>
      </c>
      <c r="U534" s="29">
        <v>0</v>
      </c>
      <c r="V534" s="58"/>
      <c r="W534" s="61"/>
      <c r="X534" s="64"/>
      <c r="Z534" s="30" t="s">
        <v>91</v>
      </c>
      <c r="AA534" s="33" t="s">
        <v>499</v>
      </c>
    </row>
    <row r="535" spans="1:27" ht="9" customHeight="1" x14ac:dyDescent="0.2">
      <c r="A535" s="59"/>
      <c r="B535" s="60"/>
      <c r="C535" s="29">
        <v>6.49</v>
      </c>
      <c r="D535" s="29">
        <v>117.1</v>
      </c>
      <c r="E535" s="29">
        <v>0.15</v>
      </c>
      <c r="F535" s="29">
        <v>3.95</v>
      </c>
      <c r="G535" s="29" t="s">
        <v>94</v>
      </c>
      <c r="H535" s="29" t="s">
        <v>94</v>
      </c>
      <c r="I535" s="29" t="s">
        <v>94</v>
      </c>
      <c r="J535" s="29">
        <v>53.8</v>
      </c>
      <c r="K535" s="29">
        <v>42</v>
      </c>
      <c r="L535" s="29">
        <v>21.2</v>
      </c>
      <c r="M535" s="29">
        <v>8.48</v>
      </c>
      <c r="N535" s="29">
        <v>4.99</v>
      </c>
      <c r="O535" s="29" t="s">
        <v>94</v>
      </c>
      <c r="P535" s="29">
        <v>0.13</v>
      </c>
      <c r="Q535" s="29">
        <v>12.57</v>
      </c>
      <c r="R535" s="29" t="s">
        <v>331</v>
      </c>
      <c r="S535" s="29" t="s">
        <v>89</v>
      </c>
      <c r="T535" s="29" t="s">
        <v>89</v>
      </c>
      <c r="U535" s="29">
        <v>1.73</v>
      </c>
      <c r="V535" s="58"/>
      <c r="W535" s="61"/>
      <c r="X535" s="64"/>
      <c r="Z535" s="30" t="s">
        <v>91</v>
      </c>
      <c r="AA535" s="33" t="s">
        <v>496</v>
      </c>
    </row>
    <row r="536" spans="1:27" ht="9" customHeight="1" x14ac:dyDescent="0.2">
      <c r="A536" s="59"/>
      <c r="B536" s="60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9" t="s">
        <v>93</v>
      </c>
      <c r="T536" s="29" t="s">
        <v>89</v>
      </c>
      <c r="U536" s="29">
        <v>37.5</v>
      </c>
      <c r="V536" s="58"/>
      <c r="W536" s="61"/>
      <c r="X536" s="64"/>
      <c r="Z536" s="30" t="s">
        <v>91</v>
      </c>
      <c r="AA536" s="33" t="s">
        <v>503</v>
      </c>
    </row>
    <row r="537" spans="1:27" ht="9" customHeight="1" x14ac:dyDescent="0.2">
      <c r="A537" s="59"/>
      <c r="B537" s="60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9" t="s">
        <v>89</v>
      </c>
      <c r="T537" s="29" t="s">
        <v>89</v>
      </c>
      <c r="U537" s="29">
        <v>0</v>
      </c>
      <c r="V537" s="58"/>
      <c r="W537" s="61"/>
      <c r="X537" s="64"/>
      <c r="Z537" s="30" t="s">
        <v>91</v>
      </c>
      <c r="AA537" s="33" t="s">
        <v>504</v>
      </c>
    </row>
    <row r="538" spans="1:27" ht="9" customHeight="1" x14ac:dyDescent="0.2">
      <c r="A538" s="59"/>
      <c r="B538" s="60">
        <v>12</v>
      </c>
      <c r="C538" s="29">
        <v>8.9499999999999993</v>
      </c>
      <c r="D538" s="29">
        <v>112.6</v>
      </c>
      <c r="E538" s="29">
        <v>0.13</v>
      </c>
      <c r="F538" s="29">
        <v>2.8</v>
      </c>
      <c r="G538" s="29" t="s">
        <v>94</v>
      </c>
      <c r="H538" s="29" t="s">
        <v>94</v>
      </c>
      <c r="I538" s="29" t="s">
        <v>94</v>
      </c>
      <c r="J538" s="29">
        <v>59.1</v>
      </c>
      <c r="K538" s="29">
        <v>43.4</v>
      </c>
      <c r="L538" s="29">
        <v>21.8</v>
      </c>
      <c r="M538" s="29">
        <v>8.7200000000000006</v>
      </c>
      <c r="N538" s="29">
        <v>5.18</v>
      </c>
      <c r="O538" s="29">
        <v>0.01</v>
      </c>
      <c r="P538" s="29">
        <v>1.63</v>
      </c>
      <c r="Q538" s="29">
        <v>0.79</v>
      </c>
      <c r="R538" s="29" t="s">
        <v>328</v>
      </c>
      <c r="S538" s="29" t="s">
        <v>89</v>
      </c>
      <c r="T538" s="29" t="s">
        <v>89</v>
      </c>
      <c r="U538" s="29">
        <v>0</v>
      </c>
      <c r="V538" s="58">
        <f>AVERAGE(U538:U547)</f>
        <v>0</v>
      </c>
      <c r="W538" s="61"/>
      <c r="X538" s="64"/>
      <c r="Z538" s="30" t="s">
        <v>91</v>
      </c>
      <c r="AA538" s="33" t="s">
        <v>503</v>
      </c>
    </row>
    <row r="539" spans="1:27" ht="9" customHeight="1" x14ac:dyDescent="0.2">
      <c r="A539" s="59"/>
      <c r="B539" s="60"/>
      <c r="C539" s="29">
        <v>8.91</v>
      </c>
      <c r="D539" s="29">
        <v>113.4</v>
      </c>
      <c r="E539" s="29">
        <v>0.14000000000000001</v>
      </c>
      <c r="F539" s="29">
        <v>3.15</v>
      </c>
      <c r="G539" s="29" t="s">
        <v>94</v>
      </c>
      <c r="H539" s="29" t="s">
        <v>94</v>
      </c>
      <c r="I539" s="29" t="s">
        <v>94</v>
      </c>
      <c r="J539" s="29">
        <v>52.7</v>
      </c>
      <c r="K539" s="29">
        <v>40.6</v>
      </c>
      <c r="L539" s="29">
        <v>22.8</v>
      </c>
      <c r="M539" s="29">
        <v>9.1199999999999992</v>
      </c>
      <c r="N539" s="29">
        <v>4.2699999999999996</v>
      </c>
      <c r="O539" s="29">
        <v>0.01</v>
      </c>
      <c r="P539" s="29" t="s">
        <v>94</v>
      </c>
      <c r="Q539" s="29">
        <v>0.43</v>
      </c>
      <c r="R539" s="29" t="s">
        <v>162</v>
      </c>
      <c r="S539" s="29" t="s">
        <v>89</v>
      </c>
      <c r="T539" s="29" t="s">
        <v>89</v>
      </c>
      <c r="U539" s="29">
        <v>0</v>
      </c>
      <c r="V539" s="58"/>
      <c r="W539" s="61"/>
      <c r="X539" s="64"/>
      <c r="Z539" s="30" t="s">
        <v>91</v>
      </c>
      <c r="AA539" s="33" t="s">
        <v>504</v>
      </c>
    </row>
    <row r="540" spans="1:27" ht="9" customHeight="1" x14ac:dyDescent="0.2">
      <c r="A540" s="59"/>
      <c r="B540" s="60"/>
      <c r="C540" s="29">
        <v>8.7100000000000009</v>
      </c>
      <c r="D540" s="29">
        <v>113.1</v>
      </c>
      <c r="E540" s="29">
        <v>0.16</v>
      </c>
      <c r="F540" s="29">
        <v>2.95</v>
      </c>
      <c r="G540" s="29" t="s">
        <v>94</v>
      </c>
      <c r="H540" s="29" t="s">
        <v>94</v>
      </c>
      <c r="I540" s="29" t="s">
        <v>94</v>
      </c>
      <c r="J540" s="29">
        <v>55</v>
      </c>
      <c r="K540" s="29">
        <v>39.6</v>
      </c>
      <c r="L540" s="29">
        <v>20</v>
      </c>
      <c r="M540" s="29">
        <v>8</v>
      </c>
      <c r="N540" s="29">
        <v>4.7</v>
      </c>
      <c r="O540" s="29" t="s">
        <v>94</v>
      </c>
      <c r="P540" s="29" t="s">
        <v>94</v>
      </c>
      <c r="Q540" s="29">
        <v>0.79</v>
      </c>
      <c r="R540" s="29" t="s">
        <v>505</v>
      </c>
      <c r="S540" s="29" t="s">
        <v>89</v>
      </c>
      <c r="T540" s="29" t="s">
        <v>89</v>
      </c>
      <c r="U540" s="29">
        <v>0</v>
      </c>
      <c r="V540" s="58"/>
      <c r="W540" s="61"/>
      <c r="X540" s="64"/>
      <c r="Z540" s="30" t="s">
        <v>91</v>
      </c>
      <c r="AA540" s="33" t="s">
        <v>503</v>
      </c>
    </row>
    <row r="541" spans="1:27" ht="9" customHeight="1" x14ac:dyDescent="0.2">
      <c r="A541" s="59"/>
      <c r="B541" s="60"/>
      <c r="C541" s="29">
        <v>8.41</v>
      </c>
      <c r="D541" s="29">
        <v>111.4</v>
      </c>
      <c r="E541" s="29">
        <v>0.15</v>
      </c>
      <c r="F541" s="29">
        <v>2.4</v>
      </c>
      <c r="G541" s="29" t="s">
        <v>94</v>
      </c>
      <c r="H541" s="29" t="s">
        <v>94</v>
      </c>
      <c r="I541" s="29" t="s">
        <v>94</v>
      </c>
      <c r="J541" s="29">
        <v>57.2</v>
      </c>
      <c r="K541" s="29">
        <v>152</v>
      </c>
      <c r="L541" s="29">
        <v>84</v>
      </c>
      <c r="M541" s="29">
        <v>33.6</v>
      </c>
      <c r="N541" s="29">
        <v>16.32</v>
      </c>
      <c r="O541" s="29">
        <v>0.01</v>
      </c>
      <c r="P541" s="29">
        <v>0.88</v>
      </c>
      <c r="Q541" s="29">
        <v>0.79</v>
      </c>
      <c r="R541" s="29" t="s">
        <v>506</v>
      </c>
      <c r="S541" s="29" t="s">
        <v>89</v>
      </c>
      <c r="T541" s="29" t="s">
        <v>89</v>
      </c>
      <c r="U541" s="29">
        <v>0</v>
      </c>
      <c r="V541" s="58"/>
      <c r="W541" s="61"/>
      <c r="X541" s="64"/>
      <c r="Z541" s="30" t="s">
        <v>91</v>
      </c>
      <c r="AA541" s="33" t="s">
        <v>504</v>
      </c>
    </row>
    <row r="542" spans="1:27" ht="9" customHeight="1" x14ac:dyDescent="0.2">
      <c r="A542" s="59"/>
      <c r="B542" s="60"/>
      <c r="C542" s="29">
        <v>7.69</v>
      </c>
      <c r="D542" s="29">
        <v>108.3</v>
      </c>
      <c r="E542" s="29">
        <v>0.14000000000000001</v>
      </c>
      <c r="F542" s="29">
        <v>2.2999999999999998</v>
      </c>
      <c r="G542" s="29" t="s">
        <v>94</v>
      </c>
      <c r="H542" s="29" t="s">
        <v>94</v>
      </c>
      <c r="I542" s="29" t="s">
        <v>94</v>
      </c>
      <c r="J542" s="29">
        <v>57.3</v>
      </c>
      <c r="K542" s="29">
        <v>34.799999999999997</v>
      </c>
      <c r="L542" s="29">
        <v>17.2</v>
      </c>
      <c r="M542" s="29">
        <v>6.88</v>
      </c>
      <c r="N542" s="29">
        <v>4.22</v>
      </c>
      <c r="O542" s="29" t="s">
        <v>94</v>
      </c>
      <c r="P542" s="29">
        <v>1.88</v>
      </c>
      <c r="Q542" s="29">
        <v>0.43</v>
      </c>
      <c r="R542" s="29" t="s">
        <v>502</v>
      </c>
      <c r="S542" s="29" t="s">
        <v>89</v>
      </c>
      <c r="T542" s="29" t="s">
        <v>89</v>
      </c>
      <c r="U542" s="29">
        <v>0</v>
      </c>
      <c r="V542" s="58"/>
      <c r="W542" s="61"/>
      <c r="X542" s="64"/>
      <c r="Z542" s="30" t="s">
        <v>91</v>
      </c>
      <c r="AA542" s="33" t="s">
        <v>503</v>
      </c>
    </row>
    <row r="543" spans="1:27" ht="9" customHeight="1" x14ac:dyDescent="0.2">
      <c r="A543" s="59"/>
      <c r="B543" s="60"/>
      <c r="C543" s="29">
        <v>7.7</v>
      </c>
      <c r="D543" s="29">
        <v>107.8</v>
      </c>
      <c r="E543" s="29">
        <v>0.13</v>
      </c>
      <c r="F543" s="29">
        <v>2.2000000000000002</v>
      </c>
      <c r="G543" s="29" t="s">
        <v>94</v>
      </c>
      <c r="H543" s="29" t="s">
        <v>94</v>
      </c>
      <c r="I543" s="29" t="s">
        <v>94</v>
      </c>
      <c r="J543" s="29">
        <v>57</v>
      </c>
      <c r="K543" s="29">
        <v>35</v>
      </c>
      <c r="L543" s="29">
        <v>17</v>
      </c>
      <c r="M543" s="29">
        <v>6.8</v>
      </c>
      <c r="N543" s="29">
        <v>4.32</v>
      </c>
      <c r="O543" s="29">
        <v>0.01</v>
      </c>
      <c r="P543" s="29">
        <v>4.38</v>
      </c>
      <c r="Q543" s="29">
        <v>0.43</v>
      </c>
      <c r="R543" s="29" t="s">
        <v>507</v>
      </c>
      <c r="S543" s="29" t="s">
        <v>89</v>
      </c>
      <c r="T543" s="29" t="s">
        <v>89</v>
      </c>
      <c r="U543" s="29">
        <v>0</v>
      </c>
      <c r="V543" s="58"/>
      <c r="W543" s="61"/>
      <c r="X543" s="64"/>
      <c r="Z543" s="30" t="s">
        <v>91</v>
      </c>
      <c r="AA543" s="33" t="s">
        <v>504</v>
      </c>
    </row>
    <row r="544" spans="1:27" ht="9" customHeight="1" x14ac:dyDescent="0.2">
      <c r="A544" s="59"/>
      <c r="B544" s="60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9" t="s">
        <v>89</v>
      </c>
      <c r="T544" s="29" t="s">
        <v>89</v>
      </c>
      <c r="U544" s="29">
        <v>0</v>
      </c>
      <c r="V544" s="58"/>
      <c r="W544" s="61"/>
      <c r="X544" s="64"/>
      <c r="Z544" s="30" t="s">
        <v>91</v>
      </c>
      <c r="AA544" s="33" t="s">
        <v>503</v>
      </c>
    </row>
    <row r="545" spans="1:27" ht="9" customHeight="1" x14ac:dyDescent="0.2">
      <c r="A545" s="59"/>
      <c r="B545" s="60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9" t="s">
        <v>89</v>
      </c>
      <c r="T545" s="29" t="s">
        <v>89</v>
      </c>
      <c r="U545" s="29">
        <v>0</v>
      </c>
      <c r="V545" s="58"/>
      <c r="W545" s="61"/>
      <c r="X545" s="64"/>
      <c r="Z545" s="30" t="s">
        <v>91</v>
      </c>
      <c r="AA545" s="33" t="s">
        <v>508</v>
      </c>
    </row>
    <row r="546" spans="1:27" ht="9" customHeight="1" x14ac:dyDescent="0.2">
      <c r="A546" s="59"/>
      <c r="B546" s="60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9" t="s">
        <v>89</v>
      </c>
      <c r="T546" s="29" t="s">
        <v>89</v>
      </c>
      <c r="U546" s="29">
        <v>0</v>
      </c>
      <c r="V546" s="58"/>
      <c r="W546" s="61"/>
      <c r="X546" s="64"/>
      <c r="Z546" s="30" t="s">
        <v>91</v>
      </c>
      <c r="AA546" s="33" t="s">
        <v>503</v>
      </c>
    </row>
    <row r="547" spans="1:27" ht="9" customHeight="1" x14ac:dyDescent="0.2">
      <c r="A547" s="59"/>
      <c r="B547" s="60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9" t="s">
        <v>89</v>
      </c>
      <c r="T547" s="29" t="s">
        <v>89</v>
      </c>
      <c r="U547" s="29">
        <v>0</v>
      </c>
      <c r="V547" s="58"/>
      <c r="W547" s="61"/>
      <c r="X547" s="64"/>
      <c r="Z547" s="30" t="s">
        <v>91</v>
      </c>
      <c r="AA547" s="33" t="s">
        <v>504</v>
      </c>
    </row>
    <row r="548" spans="1:27" ht="9" customHeight="1" x14ac:dyDescent="0.2">
      <c r="A548" s="59" t="s">
        <v>37</v>
      </c>
      <c r="B548" s="60">
        <v>2</v>
      </c>
      <c r="C548" s="29">
        <v>6.12</v>
      </c>
      <c r="D548" s="29">
        <v>53.6</v>
      </c>
      <c r="E548" s="29">
        <v>235</v>
      </c>
      <c r="F548" s="29">
        <v>5.5</v>
      </c>
      <c r="G548" s="29" t="s">
        <v>94</v>
      </c>
      <c r="H548" s="29">
        <v>3.7</v>
      </c>
      <c r="I548" s="29" t="s">
        <v>94</v>
      </c>
      <c r="J548" s="29">
        <v>14.88</v>
      </c>
      <c r="K548" s="29">
        <v>19.079999999999998</v>
      </c>
      <c r="L548" s="29">
        <v>11.45</v>
      </c>
      <c r="M548" s="29">
        <v>4.58</v>
      </c>
      <c r="N548" s="29">
        <v>1.83</v>
      </c>
      <c r="O548" s="29" t="s">
        <v>94</v>
      </c>
      <c r="P548" s="29" t="s">
        <v>94</v>
      </c>
      <c r="Q548" s="29" t="s">
        <v>94</v>
      </c>
      <c r="R548" s="29" t="s">
        <v>509</v>
      </c>
      <c r="S548" s="29" t="s">
        <v>89</v>
      </c>
      <c r="T548" s="29" t="s">
        <v>89</v>
      </c>
      <c r="U548" s="29">
        <v>21.57</v>
      </c>
      <c r="V548" s="58">
        <f>AVERAGE(U548:U551)</f>
        <v>5.3925000000000001</v>
      </c>
      <c r="W548" s="61">
        <f>AVERAGE(U548:U582)</f>
        <v>2.7814285714285716</v>
      </c>
      <c r="X548" s="64" t="s">
        <v>155</v>
      </c>
      <c r="Z548" s="30" t="s">
        <v>91</v>
      </c>
      <c r="AA548" s="33" t="s">
        <v>510</v>
      </c>
    </row>
    <row r="549" spans="1:27" ht="9" customHeight="1" x14ac:dyDescent="0.2">
      <c r="A549" s="59"/>
      <c r="B549" s="60"/>
      <c r="C549" s="29">
        <v>7.14</v>
      </c>
      <c r="D549" s="29">
        <v>52.5</v>
      </c>
      <c r="E549" s="29">
        <v>0.23</v>
      </c>
      <c r="F549" s="29">
        <v>4.5</v>
      </c>
      <c r="G549" s="29" t="s">
        <v>94</v>
      </c>
      <c r="H549" s="29">
        <v>4.4400000000000004</v>
      </c>
      <c r="I549" s="29" t="s">
        <v>94</v>
      </c>
      <c r="J549" s="29">
        <v>15.62</v>
      </c>
      <c r="K549" s="29">
        <v>19.5</v>
      </c>
      <c r="L549" s="29">
        <v>12.51</v>
      </c>
      <c r="M549" s="29">
        <v>5</v>
      </c>
      <c r="N549" s="29">
        <v>1.68</v>
      </c>
      <c r="O549" s="29" t="s">
        <v>94</v>
      </c>
      <c r="P549" s="29" t="s">
        <v>94</v>
      </c>
      <c r="Q549" s="29" t="s">
        <v>94</v>
      </c>
      <c r="R549" s="29" t="s">
        <v>145</v>
      </c>
      <c r="S549" s="29" t="s">
        <v>89</v>
      </c>
      <c r="T549" s="29" t="s">
        <v>89</v>
      </c>
      <c r="U549" s="29">
        <v>0</v>
      </c>
      <c r="V549" s="58"/>
      <c r="W549" s="61"/>
      <c r="X549" s="64"/>
      <c r="Z549" s="30" t="s">
        <v>91</v>
      </c>
      <c r="AA549" s="33" t="s">
        <v>511</v>
      </c>
    </row>
    <row r="550" spans="1:27" ht="9" customHeight="1" x14ac:dyDescent="0.2">
      <c r="A550" s="59"/>
      <c r="B550" s="60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9" t="s">
        <v>89</v>
      </c>
      <c r="T550" s="29" t="s">
        <v>89</v>
      </c>
      <c r="U550" s="29">
        <v>0</v>
      </c>
      <c r="V550" s="58"/>
      <c r="W550" s="61"/>
      <c r="X550" s="64"/>
      <c r="Z550" s="30" t="s">
        <v>91</v>
      </c>
      <c r="AA550" s="33" t="s">
        <v>512</v>
      </c>
    </row>
    <row r="551" spans="1:27" ht="9" customHeight="1" x14ac:dyDescent="0.2">
      <c r="A551" s="59"/>
      <c r="B551" s="60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9" t="s">
        <v>89</v>
      </c>
      <c r="T551" s="29" t="s">
        <v>89</v>
      </c>
      <c r="U551" s="29">
        <v>0</v>
      </c>
      <c r="V551" s="58"/>
      <c r="W551" s="61"/>
      <c r="X551" s="64"/>
      <c r="Z551" s="30" t="s">
        <v>91</v>
      </c>
      <c r="AA551" s="33" t="s">
        <v>510</v>
      </c>
    </row>
    <row r="552" spans="1:27" ht="9" customHeight="1" x14ac:dyDescent="0.2">
      <c r="A552" s="59"/>
      <c r="B552" s="60">
        <v>3</v>
      </c>
      <c r="C552" s="29">
        <v>6.13</v>
      </c>
      <c r="D552" s="29">
        <v>51.2</v>
      </c>
      <c r="E552" s="29">
        <v>0.12</v>
      </c>
      <c r="F552" s="29">
        <v>10.5</v>
      </c>
      <c r="G552" s="29" t="s">
        <v>94</v>
      </c>
      <c r="H552" s="29">
        <v>5.31</v>
      </c>
      <c r="I552" s="29" t="s">
        <v>94</v>
      </c>
      <c r="J552" s="29">
        <v>11.32</v>
      </c>
      <c r="K552" s="29">
        <v>12.72</v>
      </c>
      <c r="L552" s="29">
        <v>9.75</v>
      </c>
      <c r="M552" s="29">
        <v>3.9</v>
      </c>
      <c r="N552" s="29">
        <v>0.71</v>
      </c>
      <c r="O552" s="29" t="s">
        <v>94</v>
      </c>
      <c r="P552" s="29" t="s">
        <v>94</v>
      </c>
      <c r="Q552" s="29">
        <v>0.79</v>
      </c>
      <c r="R552" s="29" t="s">
        <v>513</v>
      </c>
      <c r="S552" s="29" t="s">
        <v>89</v>
      </c>
      <c r="T552" s="29" t="s">
        <v>89</v>
      </c>
      <c r="U552" s="29">
        <v>1.82</v>
      </c>
      <c r="V552" s="58">
        <f>AVERAGE(U552:U556)</f>
        <v>0.72799999999999998</v>
      </c>
      <c r="W552" s="61"/>
      <c r="X552" s="64"/>
      <c r="Z552" s="30" t="s">
        <v>91</v>
      </c>
      <c r="AA552" s="33" t="s">
        <v>514</v>
      </c>
    </row>
    <row r="553" spans="1:27" ht="9" customHeight="1" x14ac:dyDescent="0.2">
      <c r="A553" s="59"/>
      <c r="B553" s="60"/>
      <c r="C553" s="29">
        <v>6.26</v>
      </c>
      <c r="D553" s="29">
        <v>52.6</v>
      </c>
      <c r="E553" s="29">
        <v>0.14000000000000001</v>
      </c>
      <c r="F553" s="29">
        <v>11</v>
      </c>
      <c r="G553" s="29" t="s">
        <v>94</v>
      </c>
      <c r="H553" s="29">
        <v>4.83</v>
      </c>
      <c r="I553" s="29" t="s">
        <v>94</v>
      </c>
      <c r="J553" s="29">
        <v>15.5</v>
      </c>
      <c r="K553" s="29">
        <v>15.9</v>
      </c>
      <c r="L553" s="29">
        <v>12.3</v>
      </c>
      <c r="M553" s="29">
        <v>4.92</v>
      </c>
      <c r="N553" s="29">
        <v>0.87</v>
      </c>
      <c r="O553" s="29" t="s">
        <v>94</v>
      </c>
      <c r="P553" s="29" t="s">
        <v>94</v>
      </c>
      <c r="Q553" s="29">
        <v>0.43</v>
      </c>
      <c r="R553" s="29" t="s">
        <v>187</v>
      </c>
      <c r="S553" s="29" t="s">
        <v>89</v>
      </c>
      <c r="T553" s="29" t="s">
        <v>89</v>
      </c>
      <c r="U553" s="29">
        <v>1.82</v>
      </c>
      <c r="V553" s="58"/>
      <c r="W553" s="61"/>
      <c r="X553" s="64"/>
      <c r="Z553" s="30" t="s">
        <v>91</v>
      </c>
      <c r="AA553" s="33" t="s">
        <v>512</v>
      </c>
    </row>
    <row r="554" spans="1:27" ht="9" customHeight="1" x14ac:dyDescent="0.2">
      <c r="A554" s="59"/>
      <c r="B554" s="60"/>
      <c r="C554" s="29">
        <v>6.68</v>
      </c>
      <c r="D554" s="29">
        <v>56.7</v>
      </c>
      <c r="E554" s="29">
        <v>0.13</v>
      </c>
      <c r="F554" s="29">
        <v>12</v>
      </c>
      <c r="G554" s="29" t="s">
        <v>94</v>
      </c>
      <c r="H554" s="29">
        <v>4.3499999999999996</v>
      </c>
      <c r="I554" s="29" t="s">
        <v>94</v>
      </c>
      <c r="J554" s="29">
        <v>10.58</v>
      </c>
      <c r="K554" s="29">
        <v>38.869999999999997</v>
      </c>
      <c r="L554" s="29">
        <v>23.12</v>
      </c>
      <c r="M554" s="29">
        <v>9.25</v>
      </c>
      <c r="N554" s="29">
        <v>3.78</v>
      </c>
      <c r="O554" s="29" t="s">
        <v>94</v>
      </c>
      <c r="P554" s="29" t="s">
        <v>94</v>
      </c>
      <c r="Q554" s="29">
        <v>0.43</v>
      </c>
      <c r="R554" s="29" t="s">
        <v>515</v>
      </c>
      <c r="S554" s="29" t="s">
        <v>89</v>
      </c>
      <c r="T554" s="29" t="s">
        <v>89</v>
      </c>
      <c r="U554" s="29">
        <v>0</v>
      </c>
      <c r="V554" s="58"/>
      <c r="W554" s="61"/>
      <c r="X554" s="64"/>
      <c r="Z554" s="30" t="s">
        <v>91</v>
      </c>
      <c r="AA554" s="33" t="s">
        <v>516</v>
      </c>
    </row>
    <row r="555" spans="1:27" ht="9" customHeight="1" x14ac:dyDescent="0.2">
      <c r="A555" s="59"/>
      <c r="B555" s="60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9" t="s">
        <v>89</v>
      </c>
      <c r="T555" s="29" t="s">
        <v>89</v>
      </c>
      <c r="U555" s="29">
        <v>0</v>
      </c>
      <c r="V555" s="58"/>
      <c r="W555" s="61"/>
      <c r="X555" s="64"/>
      <c r="Z555" s="30" t="s">
        <v>91</v>
      </c>
      <c r="AA555" s="33" t="s">
        <v>517</v>
      </c>
    </row>
    <row r="556" spans="1:27" ht="9" customHeight="1" x14ac:dyDescent="0.2">
      <c r="A556" s="59"/>
      <c r="B556" s="60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9" t="s">
        <v>89</v>
      </c>
      <c r="T556" s="29" t="s">
        <v>89</v>
      </c>
      <c r="U556" s="29">
        <v>0</v>
      </c>
      <c r="V556" s="58"/>
      <c r="W556" s="61"/>
      <c r="X556" s="64"/>
      <c r="Z556" s="30" t="s">
        <v>91</v>
      </c>
      <c r="AA556" s="33" t="s">
        <v>518</v>
      </c>
    </row>
    <row r="557" spans="1:27" ht="9" customHeight="1" x14ac:dyDescent="0.2">
      <c r="A557" s="59"/>
      <c r="B557" s="60">
        <v>4</v>
      </c>
      <c r="C557" s="29">
        <v>7.1</v>
      </c>
      <c r="D557" s="29">
        <v>49.6</v>
      </c>
      <c r="E557" s="29">
        <v>0.34</v>
      </c>
      <c r="F557" s="29">
        <v>6</v>
      </c>
      <c r="G557" s="29" t="s">
        <v>94</v>
      </c>
      <c r="H557" s="29">
        <v>5.79</v>
      </c>
      <c r="I557" s="29" t="s">
        <v>94</v>
      </c>
      <c r="J557" s="29">
        <v>4.55</v>
      </c>
      <c r="K557" s="29">
        <v>21.2</v>
      </c>
      <c r="L557" s="29">
        <v>10.6</v>
      </c>
      <c r="M557" s="29">
        <v>4.24</v>
      </c>
      <c r="N557" s="29">
        <v>2.54</v>
      </c>
      <c r="O557" s="29" t="s">
        <v>94</v>
      </c>
      <c r="P557" s="29" t="s">
        <v>94</v>
      </c>
      <c r="Q557" s="29">
        <v>12.21</v>
      </c>
      <c r="R557" s="29" t="s">
        <v>485</v>
      </c>
      <c r="S557" s="29" t="s">
        <v>89</v>
      </c>
      <c r="T557" s="29" t="s">
        <v>89</v>
      </c>
      <c r="U557" s="29">
        <v>0</v>
      </c>
      <c r="V557" s="58">
        <f>AVERAGE(U557:U561)</f>
        <v>0</v>
      </c>
      <c r="W557" s="61"/>
      <c r="X557" s="64"/>
      <c r="Z557" s="30" t="s">
        <v>91</v>
      </c>
      <c r="AA557" s="33" t="s">
        <v>519</v>
      </c>
    </row>
    <row r="558" spans="1:27" ht="9" customHeight="1" x14ac:dyDescent="0.2">
      <c r="A558" s="59"/>
      <c r="B558" s="60"/>
      <c r="C558" s="29">
        <v>7.5</v>
      </c>
      <c r="D558" s="29">
        <v>51.2</v>
      </c>
      <c r="E558" s="29">
        <v>0.3</v>
      </c>
      <c r="F558" s="29">
        <v>8.5</v>
      </c>
      <c r="G558" s="29" t="s">
        <v>94</v>
      </c>
      <c r="H558" s="29">
        <v>4.4800000000000004</v>
      </c>
      <c r="I558" s="29" t="s">
        <v>94</v>
      </c>
      <c r="J558" s="29">
        <v>6.03</v>
      </c>
      <c r="K558" s="29">
        <v>19.079999999999998</v>
      </c>
      <c r="L558" s="29">
        <v>11.24</v>
      </c>
      <c r="M558" s="29">
        <v>4.49</v>
      </c>
      <c r="N558" s="29">
        <v>1.88</v>
      </c>
      <c r="O558" s="29" t="s">
        <v>94</v>
      </c>
      <c r="P558" s="29" t="s">
        <v>94</v>
      </c>
      <c r="Q558" s="29">
        <v>12.21</v>
      </c>
      <c r="R558" s="29" t="s">
        <v>359</v>
      </c>
      <c r="S558" s="29" t="s">
        <v>89</v>
      </c>
      <c r="T558" s="29" t="s">
        <v>89</v>
      </c>
      <c r="U558" s="29">
        <v>0</v>
      </c>
      <c r="V558" s="58"/>
      <c r="W558" s="61"/>
      <c r="X558" s="64"/>
      <c r="Z558" s="30" t="s">
        <v>91</v>
      </c>
      <c r="AA558" s="33" t="s">
        <v>520</v>
      </c>
    </row>
    <row r="559" spans="1:27" ht="9" customHeight="1" x14ac:dyDescent="0.2">
      <c r="A559" s="59"/>
      <c r="B559" s="60"/>
      <c r="C559" s="29">
        <v>7.3</v>
      </c>
      <c r="D559" s="29">
        <v>51.7</v>
      </c>
      <c r="E559" s="29">
        <v>0.24</v>
      </c>
      <c r="F559" s="29">
        <v>7.5</v>
      </c>
      <c r="G559" s="29" t="s">
        <v>94</v>
      </c>
      <c r="H559" s="29">
        <v>4.5199999999999996</v>
      </c>
      <c r="I559" s="29" t="s">
        <v>94</v>
      </c>
      <c r="J559" s="29">
        <v>5.9</v>
      </c>
      <c r="K559" s="29">
        <v>20.56</v>
      </c>
      <c r="L559" s="29">
        <v>14.84</v>
      </c>
      <c r="M559" s="29">
        <v>5.94</v>
      </c>
      <c r="N559" s="29">
        <v>1.37</v>
      </c>
      <c r="O559" s="29" t="s">
        <v>94</v>
      </c>
      <c r="P559" s="29" t="s">
        <v>94</v>
      </c>
      <c r="Q559" s="29">
        <v>12.57</v>
      </c>
      <c r="R559" s="29" t="s">
        <v>521</v>
      </c>
      <c r="S559" s="29" t="s">
        <v>89</v>
      </c>
      <c r="T559" s="29" t="s">
        <v>89</v>
      </c>
      <c r="U559" s="29">
        <v>0</v>
      </c>
      <c r="V559" s="58"/>
      <c r="W559" s="61"/>
      <c r="X559" s="64"/>
      <c r="Z559" s="30" t="s">
        <v>91</v>
      </c>
      <c r="AA559" s="33" t="s">
        <v>522</v>
      </c>
    </row>
    <row r="560" spans="1:27" ht="9" customHeight="1" x14ac:dyDescent="0.2">
      <c r="A560" s="59"/>
      <c r="B560" s="60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9" t="s">
        <v>89</v>
      </c>
      <c r="T560" s="29" t="s">
        <v>89</v>
      </c>
      <c r="U560" s="29">
        <v>0</v>
      </c>
      <c r="V560" s="58"/>
      <c r="W560" s="61"/>
      <c r="X560" s="64"/>
      <c r="Z560" s="30" t="s">
        <v>91</v>
      </c>
      <c r="AA560" s="33" t="s">
        <v>523</v>
      </c>
    </row>
    <row r="561" spans="1:27" ht="9" customHeight="1" x14ac:dyDescent="0.2">
      <c r="A561" s="59"/>
      <c r="B561" s="60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9" t="s">
        <v>89</v>
      </c>
      <c r="T561" s="29" t="s">
        <v>89</v>
      </c>
      <c r="U561" s="29">
        <v>0</v>
      </c>
      <c r="V561" s="58"/>
      <c r="W561" s="61"/>
      <c r="X561" s="64"/>
      <c r="Z561" s="30" t="s">
        <v>91</v>
      </c>
      <c r="AA561" s="33" t="s">
        <v>524</v>
      </c>
    </row>
    <row r="562" spans="1:27" ht="9" customHeight="1" x14ac:dyDescent="0.2">
      <c r="A562" s="59"/>
      <c r="B562" s="60">
        <v>9</v>
      </c>
      <c r="C562" s="29">
        <v>6.8</v>
      </c>
      <c r="D562" s="29" t="s">
        <v>94</v>
      </c>
      <c r="E562" s="29">
        <v>0.12</v>
      </c>
      <c r="F562" s="29">
        <v>22.34</v>
      </c>
      <c r="G562" s="29" t="s">
        <v>94</v>
      </c>
      <c r="H562" s="29">
        <v>24.04</v>
      </c>
      <c r="I562" s="29" t="s">
        <v>94</v>
      </c>
      <c r="J562" s="29">
        <v>55.07</v>
      </c>
      <c r="K562" s="29">
        <v>57.14</v>
      </c>
      <c r="L562" s="29">
        <v>37.24</v>
      </c>
      <c r="M562" s="29">
        <v>14.89</v>
      </c>
      <c r="N562" s="29">
        <v>4.78</v>
      </c>
      <c r="O562" s="29">
        <v>0.01</v>
      </c>
      <c r="P562" s="29" t="s">
        <v>94</v>
      </c>
      <c r="Q562" s="29">
        <v>12.21</v>
      </c>
      <c r="R562" s="29" t="s">
        <v>145</v>
      </c>
      <c r="S562" s="29" t="s">
        <v>89</v>
      </c>
      <c r="T562" s="29" t="s">
        <v>89</v>
      </c>
      <c r="U562" s="29">
        <v>0</v>
      </c>
      <c r="V562" s="58">
        <f>AVERAGE(U562:U566)</f>
        <v>0</v>
      </c>
      <c r="W562" s="61"/>
      <c r="X562" s="64"/>
      <c r="Z562" s="30" t="s">
        <v>91</v>
      </c>
      <c r="AA562" s="33" t="s">
        <v>525</v>
      </c>
    </row>
    <row r="563" spans="1:27" ht="9" customHeight="1" x14ac:dyDescent="0.2">
      <c r="A563" s="59"/>
      <c r="B563" s="60"/>
      <c r="C563" s="29">
        <v>6.6</v>
      </c>
      <c r="D563" s="29" t="s">
        <v>94</v>
      </c>
      <c r="E563" s="29">
        <v>0.11</v>
      </c>
      <c r="F563" s="29">
        <v>15.05</v>
      </c>
      <c r="G563" s="29" t="s">
        <v>94</v>
      </c>
      <c r="H563" s="29">
        <v>30.5</v>
      </c>
      <c r="I563" s="29" t="s">
        <v>94</v>
      </c>
      <c r="J563" s="29">
        <v>56.72</v>
      </c>
      <c r="K563" s="29">
        <v>75.33</v>
      </c>
      <c r="L563" s="29">
        <v>39.380000000000003</v>
      </c>
      <c r="M563" s="29">
        <v>15.75</v>
      </c>
      <c r="N563" s="29">
        <v>8.6300000000000008</v>
      </c>
      <c r="O563" s="29" t="s">
        <v>94</v>
      </c>
      <c r="P563" s="29" t="s">
        <v>94</v>
      </c>
      <c r="Q563" s="29">
        <v>12.21</v>
      </c>
      <c r="R563" s="29" t="s">
        <v>145</v>
      </c>
      <c r="S563" s="29" t="s">
        <v>89</v>
      </c>
      <c r="T563" s="29" t="s">
        <v>89</v>
      </c>
      <c r="U563" s="29">
        <v>0</v>
      </c>
      <c r="V563" s="58"/>
      <c r="W563" s="61"/>
      <c r="X563" s="64"/>
      <c r="Z563" s="30" t="s">
        <v>91</v>
      </c>
      <c r="AA563" s="33" t="s">
        <v>522</v>
      </c>
    </row>
    <row r="564" spans="1:27" ht="9" customHeight="1" x14ac:dyDescent="0.2">
      <c r="A564" s="59"/>
      <c r="B564" s="60"/>
      <c r="C564" s="29">
        <v>7.2</v>
      </c>
      <c r="D564" s="29" t="s">
        <v>94</v>
      </c>
      <c r="E564" s="29">
        <v>0.31</v>
      </c>
      <c r="F564" s="29">
        <v>7.45</v>
      </c>
      <c r="G564" s="29" t="s">
        <v>94</v>
      </c>
      <c r="H564" s="29">
        <v>2.98</v>
      </c>
      <c r="I564" s="29" t="s">
        <v>94</v>
      </c>
      <c r="J564" s="29">
        <v>18.63</v>
      </c>
      <c r="K564" s="29">
        <v>21.83</v>
      </c>
      <c r="L564" s="29">
        <v>13.05</v>
      </c>
      <c r="M564" s="29">
        <v>5.22</v>
      </c>
      <c r="N564" s="29">
        <v>2.11</v>
      </c>
      <c r="O564" s="29">
        <v>0.01</v>
      </c>
      <c r="P564" s="29" t="s">
        <v>94</v>
      </c>
      <c r="Q564" s="29">
        <v>12.93</v>
      </c>
      <c r="R564" s="29" t="s">
        <v>145</v>
      </c>
      <c r="S564" s="29" t="s">
        <v>89</v>
      </c>
      <c r="T564" s="29" t="s">
        <v>89</v>
      </c>
      <c r="U564" s="29">
        <v>0</v>
      </c>
      <c r="V564" s="58"/>
      <c r="W564" s="61"/>
      <c r="X564" s="64"/>
      <c r="Z564" s="30" t="s">
        <v>91</v>
      </c>
      <c r="AA564" s="33" t="s">
        <v>526</v>
      </c>
    </row>
    <row r="565" spans="1:27" ht="9" customHeight="1" x14ac:dyDescent="0.2">
      <c r="A565" s="59"/>
      <c r="B565" s="60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9" t="s">
        <v>89</v>
      </c>
      <c r="T565" s="29" t="s">
        <v>89</v>
      </c>
      <c r="U565" s="29">
        <v>0</v>
      </c>
      <c r="V565" s="58"/>
      <c r="W565" s="61"/>
      <c r="X565" s="64"/>
      <c r="Z565" s="30" t="s">
        <v>91</v>
      </c>
      <c r="AA565" s="33" t="s">
        <v>527</v>
      </c>
    </row>
    <row r="566" spans="1:27" ht="9" customHeight="1" x14ac:dyDescent="0.2">
      <c r="A566" s="59"/>
      <c r="B566" s="60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9" t="s">
        <v>89</v>
      </c>
      <c r="T566" s="29" t="s">
        <v>89</v>
      </c>
      <c r="U566" s="29">
        <v>0</v>
      </c>
      <c r="V566" s="58"/>
      <c r="W566" s="61"/>
      <c r="X566" s="64"/>
      <c r="Z566" s="30" t="s">
        <v>91</v>
      </c>
      <c r="AA566" s="33" t="s">
        <v>528</v>
      </c>
    </row>
    <row r="567" spans="1:27" ht="9" customHeight="1" x14ac:dyDescent="0.2">
      <c r="A567" s="59"/>
      <c r="B567" s="60">
        <v>10</v>
      </c>
      <c r="C567" s="29">
        <v>6.98</v>
      </c>
      <c r="D567" s="29">
        <v>55</v>
      </c>
      <c r="E567" s="29">
        <v>0.5</v>
      </c>
      <c r="F567" s="29">
        <v>6.44</v>
      </c>
      <c r="G567" s="29" t="s">
        <v>94</v>
      </c>
      <c r="H567" s="29">
        <v>3.75</v>
      </c>
      <c r="I567" s="29" t="s">
        <v>94</v>
      </c>
      <c r="J567" s="29">
        <v>15.1</v>
      </c>
      <c r="K567" s="29">
        <v>17.8</v>
      </c>
      <c r="L567" s="29">
        <v>11.8</v>
      </c>
      <c r="M567" s="29">
        <v>4.72</v>
      </c>
      <c r="N567" s="29">
        <v>1.44</v>
      </c>
      <c r="O567" s="29" t="s">
        <v>94</v>
      </c>
      <c r="P567" s="29">
        <v>0.88</v>
      </c>
      <c r="Q567" s="29">
        <v>13.64</v>
      </c>
      <c r="R567" s="29" t="s">
        <v>529</v>
      </c>
      <c r="S567" s="29" t="s">
        <v>89</v>
      </c>
      <c r="T567" s="29" t="s">
        <v>89</v>
      </c>
      <c r="U567" s="29">
        <v>17.34</v>
      </c>
      <c r="V567" s="58">
        <f>AVERAGE(U567:U570)</f>
        <v>12.399999999999999</v>
      </c>
      <c r="W567" s="61"/>
      <c r="X567" s="64"/>
      <c r="Z567" s="30" t="s">
        <v>91</v>
      </c>
      <c r="AA567" s="33" t="s">
        <v>530</v>
      </c>
    </row>
    <row r="568" spans="1:27" ht="9" customHeight="1" x14ac:dyDescent="0.2">
      <c r="A568" s="59"/>
      <c r="B568" s="60"/>
      <c r="C568" s="29">
        <v>6.74</v>
      </c>
      <c r="D568" s="29">
        <v>187</v>
      </c>
      <c r="E568" s="29">
        <v>0.21</v>
      </c>
      <c r="F568" s="29">
        <v>9.94</v>
      </c>
      <c r="G568" s="29" t="s">
        <v>94</v>
      </c>
      <c r="H568" s="29">
        <v>17.3</v>
      </c>
      <c r="I568" s="29" t="s">
        <v>94</v>
      </c>
      <c r="J568" s="29">
        <v>42.9</v>
      </c>
      <c r="K568" s="29">
        <v>55.6</v>
      </c>
      <c r="L568" s="29">
        <v>33.799999999999997</v>
      </c>
      <c r="M568" s="29">
        <v>13.52</v>
      </c>
      <c r="N568" s="29">
        <v>5.23</v>
      </c>
      <c r="O568" s="29" t="s">
        <v>94</v>
      </c>
      <c r="P568" s="29" t="s">
        <v>94</v>
      </c>
      <c r="Q568" s="29">
        <v>12.93</v>
      </c>
      <c r="R568" s="29" t="s">
        <v>341</v>
      </c>
      <c r="S568" s="29" t="s">
        <v>89</v>
      </c>
      <c r="T568" s="29" t="s">
        <v>89</v>
      </c>
      <c r="U568" s="29">
        <v>0</v>
      </c>
      <c r="V568" s="58"/>
      <c r="W568" s="61"/>
      <c r="X568" s="64"/>
      <c r="Z568" s="30" t="s">
        <v>91</v>
      </c>
      <c r="AA568" s="33" t="s">
        <v>531</v>
      </c>
    </row>
    <row r="569" spans="1:27" ht="9" customHeight="1" x14ac:dyDescent="0.2">
      <c r="A569" s="59"/>
      <c r="B569" s="60"/>
      <c r="C569" s="29">
        <v>6.52</v>
      </c>
      <c r="D569" s="29">
        <v>54</v>
      </c>
      <c r="E569" s="29">
        <v>0.23</v>
      </c>
      <c r="F569" s="29">
        <v>4.3499999999999996</v>
      </c>
      <c r="G569" s="29" t="s">
        <v>94</v>
      </c>
      <c r="H569" s="29">
        <v>4.95</v>
      </c>
      <c r="I569" s="29" t="s">
        <v>94</v>
      </c>
      <c r="J569" s="29">
        <v>13.4</v>
      </c>
      <c r="K569" s="29">
        <v>19.8</v>
      </c>
      <c r="L569" s="29">
        <v>12.8</v>
      </c>
      <c r="M569" s="29">
        <v>5.12</v>
      </c>
      <c r="N569" s="29">
        <v>1.68</v>
      </c>
      <c r="O569" s="29">
        <v>0.01</v>
      </c>
      <c r="P569" s="29" t="s">
        <v>94</v>
      </c>
      <c r="Q569" s="29">
        <v>13.29</v>
      </c>
      <c r="R569" s="29" t="s">
        <v>426</v>
      </c>
      <c r="S569" s="29" t="s">
        <v>89</v>
      </c>
      <c r="T569" s="29" t="s">
        <v>89</v>
      </c>
      <c r="U569" s="29">
        <v>0</v>
      </c>
      <c r="V569" s="58"/>
      <c r="W569" s="61"/>
      <c r="X569" s="64"/>
      <c r="Z569" s="30" t="s">
        <v>91</v>
      </c>
      <c r="AA569" s="33" t="s">
        <v>524</v>
      </c>
    </row>
    <row r="570" spans="1:27" ht="9" customHeight="1" x14ac:dyDescent="0.2">
      <c r="A570" s="59"/>
      <c r="B570" s="60"/>
      <c r="C570" s="29">
        <v>6.76</v>
      </c>
      <c r="D570" s="29">
        <v>54</v>
      </c>
      <c r="E570" s="29">
        <v>0.3</v>
      </c>
      <c r="F570" s="29">
        <v>6.74</v>
      </c>
      <c r="G570" s="29" t="s">
        <v>94</v>
      </c>
      <c r="H570" s="29">
        <v>5.25</v>
      </c>
      <c r="I570" s="29" t="s">
        <v>94</v>
      </c>
      <c r="J570" s="29">
        <v>14.5</v>
      </c>
      <c r="K570" s="29">
        <v>38.4</v>
      </c>
      <c r="L570" s="29">
        <v>12.6</v>
      </c>
      <c r="M570" s="29">
        <v>5.04</v>
      </c>
      <c r="N570" s="29">
        <v>6.19</v>
      </c>
      <c r="O570" s="29">
        <v>0.01</v>
      </c>
      <c r="P570" s="29">
        <v>0.38</v>
      </c>
      <c r="Q570" s="29">
        <v>13.29</v>
      </c>
      <c r="R570" s="29" t="s">
        <v>532</v>
      </c>
      <c r="S570" s="28"/>
      <c r="T570" s="28"/>
      <c r="U570" s="29">
        <v>32.26</v>
      </c>
      <c r="V570" s="58"/>
      <c r="W570" s="61"/>
      <c r="X570" s="64"/>
      <c r="Z570" s="30" t="s">
        <v>91</v>
      </c>
      <c r="AA570" s="33" t="s">
        <v>533</v>
      </c>
    </row>
    <row r="571" spans="1:27" ht="9" customHeight="1" x14ac:dyDescent="0.2">
      <c r="A571" s="59"/>
      <c r="B571" s="60">
        <v>11</v>
      </c>
      <c r="C571" s="29">
        <v>5.69</v>
      </c>
      <c r="D571" s="29">
        <v>56.3</v>
      </c>
      <c r="E571" s="29">
        <v>0.6</v>
      </c>
      <c r="F571" s="29">
        <v>2.5499999999999998</v>
      </c>
      <c r="G571" s="29" t="s">
        <v>94</v>
      </c>
      <c r="H571" s="29" t="s">
        <v>94</v>
      </c>
      <c r="I571" s="29" t="s">
        <v>94</v>
      </c>
      <c r="J571" s="29">
        <v>16.3</v>
      </c>
      <c r="K571" s="29">
        <v>19.8</v>
      </c>
      <c r="L571" s="29">
        <v>10.4</v>
      </c>
      <c r="M571" s="29">
        <v>4.16</v>
      </c>
      <c r="N571" s="29">
        <v>2.2599999999999998</v>
      </c>
      <c r="O571" s="29">
        <v>0.02</v>
      </c>
      <c r="P571" s="29" t="s">
        <v>94</v>
      </c>
      <c r="Q571" s="29">
        <v>12.21</v>
      </c>
      <c r="R571" s="29" t="s">
        <v>94</v>
      </c>
      <c r="S571" s="29" t="s">
        <v>89</v>
      </c>
      <c r="T571" s="29" t="s">
        <v>89</v>
      </c>
      <c r="U571" s="29">
        <v>19.079999999999998</v>
      </c>
      <c r="V571" s="58">
        <f>AVERAGE(U571:U575)</f>
        <v>4.508</v>
      </c>
      <c r="W571" s="61"/>
      <c r="X571" s="64"/>
      <c r="Z571" s="30" t="s">
        <v>91</v>
      </c>
      <c r="AA571" s="33" t="s">
        <v>534</v>
      </c>
    </row>
    <row r="572" spans="1:27" ht="9" customHeight="1" x14ac:dyDescent="0.2">
      <c r="A572" s="59"/>
      <c r="B572" s="60"/>
      <c r="C572" s="29">
        <v>5.57</v>
      </c>
      <c r="D572" s="29">
        <v>53.6</v>
      </c>
      <c r="E572" s="29">
        <v>0.6</v>
      </c>
      <c r="F572" s="29">
        <v>2.95</v>
      </c>
      <c r="G572" s="29" t="s">
        <v>94</v>
      </c>
      <c r="H572" s="29" t="s">
        <v>94</v>
      </c>
      <c r="I572" s="29" t="s">
        <v>94</v>
      </c>
      <c r="J572" s="29">
        <v>16.8</v>
      </c>
      <c r="K572" s="29">
        <v>19.600000000000001</v>
      </c>
      <c r="L572" s="29">
        <v>9.6</v>
      </c>
      <c r="M572" s="29">
        <v>3.84</v>
      </c>
      <c r="N572" s="29">
        <v>2.4</v>
      </c>
      <c r="O572" s="29" t="s">
        <v>94</v>
      </c>
      <c r="P572" s="29">
        <v>1.1299999999999999</v>
      </c>
      <c r="Q572" s="29">
        <v>11.5</v>
      </c>
      <c r="R572" s="29" t="s">
        <v>456</v>
      </c>
      <c r="S572" s="29" t="s">
        <v>89</v>
      </c>
      <c r="T572" s="29" t="s">
        <v>89</v>
      </c>
      <c r="U572" s="29">
        <v>1.73</v>
      </c>
      <c r="V572" s="58"/>
      <c r="W572" s="61"/>
      <c r="X572" s="64"/>
      <c r="Z572" s="30" t="s">
        <v>91</v>
      </c>
      <c r="AA572" s="33" t="s">
        <v>535</v>
      </c>
    </row>
    <row r="573" spans="1:27" ht="9" customHeight="1" x14ac:dyDescent="0.2">
      <c r="A573" s="59"/>
      <c r="B573" s="60"/>
      <c r="C573" s="29">
        <v>5.68</v>
      </c>
      <c r="D573" s="29">
        <v>54.6</v>
      </c>
      <c r="E573" s="29">
        <v>0.28000000000000003</v>
      </c>
      <c r="F573" s="29">
        <v>2.85</v>
      </c>
      <c r="G573" s="29" t="s">
        <v>94</v>
      </c>
      <c r="H573" s="29" t="s">
        <v>94</v>
      </c>
      <c r="I573" s="29" t="s">
        <v>94</v>
      </c>
      <c r="J573" s="29">
        <v>16.2</v>
      </c>
      <c r="K573" s="29">
        <v>20</v>
      </c>
      <c r="L573" s="29">
        <v>10.6</v>
      </c>
      <c r="M573" s="29">
        <v>4.24</v>
      </c>
      <c r="N573" s="29">
        <v>2.2599999999999998</v>
      </c>
      <c r="O573" s="29" t="s">
        <v>94</v>
      </c>
      <c r="P573" s="29">
        <v>1.1299999999999999</v>
      </c>
      <c r="Q573" s="29">
        <v>11.5</v>
      </c>
      <c r="R573" s="29" t="s">
        <v>536</v>
      </c>
      <c r="S573" s="29" t="s">
        <v>89</v>
      </c>
      <c r="T573" s="29" t="s">
        <v>89</v>
      </c>
      <c r="U573" s="29">
        <v>1.73</v>
      </c>
      <c r="V573" s="58"/>
      <c r="W573" s="61"/>
      <c r="X573" s="64"/>
      <c r="Z573" s="30" t="s">
        <v>91</v>
      </c>
      <c r="AA573" s="33" t="s">
        <v>534</v>
      </c>
    </row>
    <row r="574" spans="1:27" ht="9" customHeight="1" x14ac:dyDescent="0.2">
      <c r="A574" s="59"/>
      <c r="B574" s="60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9" t="s">
        <v>89</v>
      </c>
      <c r="T574" s="29" t="s">
        <v>89</v>
      </c>
      <c r="U574" s="29">
        <v>0</v>
      </c>
      <c r="V574" s="58"/>
      <c r="W574" s="61"/>
      <c r="X574" s="64"/>
      <c r="Z574" s="30" t="s">
        <v>91</v>
      </c>
      <c r="AA574" s="33" t="s">
        <v>535</v>
      </c>
    </row>
    <row r="575" spans="1:27" ht="9" customHeight="1" x14ac:dyDescent="0.2">
      <c r="A575" s="59"/>
      <c r="B575" s="60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9" t="s">
        <v>89</v>
      </c>
      <c r="T575" s="29" t="s">
        <v>89</v>
      </c>
      <c r="U575" s="29">
        <v>0</v>
      </c>
      <c r="V575" s="58"/>
      <c r="W575" s="61"/>
      <c r="X575" s="64"/>
      <c r="Z575" s="30" t="s">
        <v>91</v>
      </c>
      <c r="AA575" s="33" t="s">
        <v>534</v>
      </c>
    </row>
    <row r="576" spans="1:27" ht="9" customHeight="1" x14ac:dyDescent="0.2">
      <c r="A576" s="59"/>
      <c r="B576" s="60">
        <v>12</v>
      </c>
      <c r="C576" s="29">
        <v>7.9</v>
      </c>
      <c r="D576" s="29">
        <v>194.9</v>
      </c>
      <c r="E576" s="29">
        <v>0.21</v>
      </c>
      <c r="F576" s="29">
        <v>7.59</v>
      </c>
      <c r="G576" s="29" t="s">
        <v>94</v>
      </c>
      <c r="H576" s="29" t="s">
        <v>94</v>
      </c>
      <c r="I576" s="29" t="s">
        <v>94</v>
      </c>
      <c r="J576" s="29">
        <v>58.7</v>
      </c>
      <c r="K576" s="29">
        <v>66.2</v>
      </c>
      <c r="L576" s="29">
        <v>29.6</v>
      </c>
      <c r="M576" s="29">
        <v>11.84</v>
      </c>
      <c r="N576" s="29">
        <v>8.7799999999999994</v>
      </c>
      <c r="O576" s="29" t="s">
        <v>94</v>
      </c>
      <c r="P576" s="29">
        <v>0.13</v>
      </c>
      <c r="Q576" s="29">
        <v>0.43</v>
      </c>
      <c r="R576" s="29" t="s">
        <v>183</v>
      </c>
      <c r="S576" s="29" t="s">
        <v>89</v>
      </c>
      <c r="T576" s="29" t="s">
        <v>89</v>
      </c>
      <c r="U576" s="29">
        <v>0</v>
      </c>
      <c r="V576" s="58">
        <f>AVERAGE(U576:U582)</f>
        <v>0</v>
      </c>
      <c r="W576" s="61"/>
      <c r="X576" s="64"/>
      <c r="Z576" s="30" t="s">
        <v>91</v>
      </c>
      <c r="AA576" s="33" t="s">
        <v>537</v>
      </c>
    </row>
    <row r="577" spans="1:27" ht="9" customHeight="1" x14ac:dyDescent="0.2">
      <c r="A577" s="59"/>
      <c r="B577" s="60"/>
      <c r="C577" s="29">
        <v>7.1</v>
      </c>
      <c r="D577" s="29">
        <v>75.8</v>
      </c>
      <c r="E577" s="29">
        <v>0.41</v>
      </c>
      <c r="F577" s="29">
        <v>2.85</v>
      </c>
      <c r="G577" s="29" t="s">
        <v>94</v>
      </c>
      <c r="H577" s="29" t="s">
        <v>94</v>
      </c>
      <c r="I577" s="29" t="s">
        <v>94</v>
      </c>
      <c r="J577" s="29">
        <v>18.600000000000001</v>
      </c>
      <c r="K577" s="29">
        <v>23.2</v>
      </c>
      <c r="L577" s="29">
        <v>11.4</v>
      </c>
      <c r="M577" s="29">
        <v>4.5599999999999996</v>
      </c>
      <c r="N577" s="29">
        <v>2.83</v>
      </c>
      <c r="O577" s="29" t="s">
        <v>94</v>
      </c>
      <c r="P577" s="29">
        <v>0.13</v>
      </c>
      <c r="Q577" s="29">
        <v>0.79</v>
      </c>
      <c r="R577" s="29" t="s">
        <v>454</v>
      </c>
      <c r="S577" s="29" t="s">
        <v>89</v>
      </c>
      <c r="T577" s="29" t="s">
        <v>89</v>
      </c>
      <c r="U577" s="29">
        <v>0</v>
      </c>
      <c r="V577" s="58"/>
      <c r="W577" s="61"/>
      <c r="X577" s="64"/>
      <c r="Z577" s="30" t="s">
        <v>91</v>
      </c>
      <c r="AA577" s="33" t="s">
        <v>538</v>
      </c>
    </row>
    <row r="578" spans="1:27" ht="9" customHeight="1" x14ac:dyDescent="0.2">
      <c r="A578" s="59"/>
      <c r="B578" s="60"/>
      <c r="C578" s="29">
        <v>7.1</v>
      </c>
      <c r="D578" s="29">
        <v>52.7</v>
      </c>
      <c r="E578" s="29">
        <v>0.8</v>
      </c>
      <c r="F578" s="29">
        <v>3.3</v>
      </c>
      <c r="G578" s="29" t="s">
        <v>94</v>
      </c>
      <c r="H578" s="29" t="s">
        <v>94</v>
      </c>
      <c r="I578" s="29" t="s">
        <v>94</v>
      </c>
      <c r="J578" s="29">
        <v>18.8</v>
      </c>
      <c r="K578" s="29">
        <v>18.2</v>
      </c>
      <c r="L578" s="29">
        <v>7</v>
      </c>
      <c r="M578" s="29">
        <v>2.8</v>
      </c>
      <c r="N578" s="29">
        <v>2.69</v>
      </c>
      <c r="O578" s="29" t="s">
        <v>94</v>
      </c>
      <c r="P578" s="29">
        <v>0.63</v>
      </c>
      <c r="Q578" s="29">
        <v>0.79</v>
      </c>
      <c r="R578" s="29" t="s">
        <v>363</v>
      </c>
      <c r="S578" s="29" t="s">
        <v>89</v>
      </c>
      <c r="T578" s="29" t="s">
        <v>89</v>
      </c>
      <c r="U578" s="29">
        <v>0</v>
      </c>
      <c r="V578" s="58"/>
      <c r="W578" s="61"/>
      <c r="X578" s="64"/>
      <c r="Z578" s="30" t="s">
        <v>91</v>
      </c>
      <c r="AA578" s="33" t="s">
        <v>524</v>
      </c>
    </row>
    <row r="579" spans="1:27" ht="9" customHeight="1" x14ac:dyDescent="0.2">
      <c r="A579" s="59"/>
      <c r="B579" s="60"/>
      <c r="C579" s="29">
        <v>6.72</v>
      </c>
      <c r="D579" s="29">
        <v>274</v>
      </c>
      <c r="E579" s="29">
        <v>0.14000000000000001</v>
      </c>
      <c r="F579" s="29">
        <v>11.14</v>
      </c>
      <c r="G579" s="29" t="s">
        <v>94</v>
      </c>
      <c r="H579" s="29" t="s">
        <v>94</v>
      </c>
      <c r="I579" s="29" t="s">
        <v>94</v>
      </c>
      <c r="J579" s="29">
        <v>75.8</v>
      </c>
      <c r="K579" s="29">
        <v>80.8</v>
      </c>
      <c r="L579" s="29">
        <v>47.2</v>
      </c>
      <c r="M579" s="29">
        <v>18.88</v>
      </c>
      <c r="N579" s="29">
        <v>8.06</v>
      </c>
      <c r="O579" s="29">
        <v>0.01</v>
      </c>
      <c r="P579" s="29" t="s">
        <v>94</v>
      </c>
      <c r="Q579" s="29">
        <v>7.0000000000000007E-2</v>
      </c>
      <c r="R579" s="29" t="s">
        <v>539</v>
      </c>
      <c r="S579" s="29" t="s">
        <v>89</v>
      </c>
      <c r="T579" s="29" t="s">
        <v>89</v>
      </c>
      <c r="U579" s="29">
        <v>0</v>
      </c>
      <c r="V579" s="58"/>
      <c r="W579" s="61"/>
      <c r="X579" s="64"/>
      <c r="Z579" s="30" t="s">
        <v>91</v>
      </c>
      <c r="AA579" s="33" t="s">
        <v>540</v>
      </c>
    </row>
    <row r="580" spans="1:27" ht="9" customHeight="1" x14ac:dyDescent="0.2">
      <c r="A580" s="59"/>
      <c r="B580" s="60"/>
      <c r="C580" s="29">
        <v>7.04</v>
      </c>
      <c r="D580" s="29">
        <v>62.3</v>
      </c>
      <c r="E580" s="29">
        <v>0.28999999999999998</v>
      </c>
      <c r="F580" s="29">
        <v>3.55</v>
      </c>
      <c r="G580" s="29" t="s">
        <v>94</v>
      </c>
      <c r="H580" s="29" t="s">
        <v>94</v>
      </c>
      <c r="I580" s="29" t="s">
        <v>94</v>
      </c>
      <c r="J580" s="29">
        <v>18.100000000000001</v>
      </c>
      <c r="K580" s="29">
        <v>23</v>
      </c>
      <c r="L580" s="29">
        <v>8.6</v>
      </c>
      <c r="M580" s="29">
        <v>3.44</v>
      </c>
      <c r="N580" s="29">
        <v>3.46</v>
      </c>
      <c r="O580" s="29" t="s">
        <v>94</v>
      </c>
      <c r="P580" s="29">
        <v>2.13</v>
      </c>
      <c r="Q580" s="29">
        <v>0.79</v>
      </c>
      <c r="R580" s="29" t="s">
        <v>227</v>
      </c>
      <c r="S580" s="29" t="s">
        <v>89</v>
      </c>
      <c r="T580" s="29" t="s">
        <v>89</v>
      </c>
      <c r="U580" s="29">
        <v>0</v>
      </c>
      <c r="V580" s="58"/>
      <c r="W580" s="61"/>
      <c r="X580" s="64"/>
      <c r="Z580" s="30" t="s">
        <v>91</v>
      </c>
      <c r="AA580" s="33" t="s">
        <v>541</v>
      </c>
    </row>
    <row r="581" spans="1:27" ht="9" customHeight="1" x14ac:dyDescent="0.2">
      <c r="A581" s="59"/>
      <c r="B581" s="60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9" t="s">
        <v>89</v>
      </c>
      <c r="T581" s="29" t="s">
        <v>89</v>
      </c>
      <c r="U581" s="29">
        <v>0</v>
      </c>
      <c r="V581" s="58"/>
      <c r="W581" s="61"/>
      <c r="X581" s="64"/>
      <c r="Z581" s="30" t="s">
        <v>91</v>
      </c>
      <c r="AA581" s="33" t="s">
        <v>542</v>
      </c>
    </row>
    <row r="582" spans="1:27" ht="9" customHeight="1" x14ac:dyDescent="0.2">
      <c r="A582" s="59"/>
      <c r="B582" s="60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9" t="s">
        <v>89</v>
      </c>
      <c r="T582" s="29" t="s">
        <v>89</v>
      </c>
      <c r="U582" s="29">
        <v>0</v>
      </c>
      <c r="V582" s="58"/>
      <c r="W582" s="61"/>
      <c r="X582" s="64"/>
      <c r="Z582" s="30" t="s">
        <v>91</v>
      </c>
      <c r="AA582" s="33" t="s">
        <v>543</v>
      </c>
    </row>
    <row r="583" spans="1:27" ht="9" customHeight="1" x14ac:dyDescent="0.2">
      <c r="A583" s="59" t="s">
        <v>38</v>
      </c>
      <c r="B583" s="60">
        <v>8</v>
      </c>
      <c r="C583" s="29">
        <v>7.6</v>
      </c>
      <c r="D583" s="29">
        <v>107.3</v>
      </c>
      <c r="E583" s="29">
        <v>0.38</v>
      </c>
      <c r="F583" s="29">
        <v>10.38</v>
      </c>
      <c r="G583" s="29" t="s">
        <v>94</v>
      </c>
      <c r="H583" s="29">
        <v>4.5599999999999996</v>
      </c>
      <c r="I583" s="29" t="s">
        <v>94</v>
      </c>
      <c r="J583" s="29">
        <v>30.96</v>
      </c>
      <c r="K583" s="29">
        <v>42.8</v>
      </c>
      <c r="L583" s="29">
        <v>41.3</v>
      </c>
      <c r="M583" s="29">
        <v>16.52</v>
      </c>
      <c r="N583" s="29">
        <v>0.36</v>
      </c>
      <c r="O583" s="29" t="s">
        <v>94</v>
      </c>
      <c r="P583" s="29" t="s">
        <v>94</v>
      </c>
      <c r="Q583" s="29">
        <v>14</v>
      </c>
      <c r="R583" s="29" t="s">
        <v>215</v>
      </c>
      <c r="S583" s="29" t="s">
        <v>89</v>
      </c>
      <c r="T583" s="29" t="s">
        <v>89</v>
      </c>
      <c r="U583" s="29">
        <v>0</v>
      </c>
      <c r="V583" s="58">
        <f>AVERAGE(U583:U588)</f>
        <v>4.2416666666666663</v>
      </c>
      <c r="W583" s="61">
        <f>AVERAGE(U583:U613)</f>
        <v>1.6041935483870964</v>
      </c>
      <c r="X583" s="64" t="s">
        <v>155</v>
      </c>
      <c r="Z583" s="30" t="s">
        <v>91</v>
      </c>
      <c r="AA583" s="33" t="s">
        <v>544</v>
      </c>
    </row>
    <row r="584" spans="1:27" ht="9" customHeight="1" x14ac:dyDescent="0.2">
      <c r="A584" s="59"/>
      <c r="B584" s="60"/>
      <c r="C584" s="29">
        <v>7.7</v>
      </c>
      <c r="D584" s="29">
        <v>113.1</v>
      </c>
      <c r="E584" s="29">
        <v>0.53</v>
      </c>
      <c r="F584" s="29">
        <v>11.43</v>
      </c>
      <c r="G584" s="29" t="s">
        <v>94</v>
      </c>
      <c r="H584" s="29">
        <v>4.84</v>
      </c>
      <c r="I584" s="29" t="s">
        <v>94</v>
      </c>
      <c r="J584" s="29">
        <v>26.58</v>
      </c>
      <c r="K584" s="29">
        <v>42.59</v>
      </c>
      <c r="L584" s="29">
        <v>37.24</v>
      </c>
      <c r="M584" s="29">
        <v>14.89</v>
      </c>
      <c r="N584" s="29">
        <v>1.28</v>
      </c>
      <c r="O584" s="29" t="s">
        <v>94</v>
      </c>
      <c r="P584" s="29" t="s">
        <v>94</v>
      </c>
      <c r="Q584" s="29">
        <v>13.29</v>
      </c>
      <c r="R584" s="29" t="s">
        <v>311</v>
      </c>
      <c r="S584" s="29" t="s">
        <v>89</v>
      </c>
      <c r="T584" s="29" t="s">
        <v>89</v>
      </c>
      <c r="U584" s="29">
        <v>0</v>
      </c>
      <c r="V584" s="58"/>
      <c r="W584" s="61"/>
      <c r="X584" s="64"/>
      <c r="Z584" s="30" t="s">
        <v>91</v>
      </c>
      <c r="AA584" s="33" t="s">
        <v>545</v>
      </c>
    </row>
    <row r="585" spans="1:27" ht="9" customHeight="1" x14ac:dyDescent="0.2">
      <c r="A585" s="59"/>
      <c r="B585" s="60"/>
      <c r="C585" s="29">
        <v>8</v>
      </c>
      <c r="D585" s="29">
        <v>105</v>
      </c>
      <c r="E585" s="29">
        <v>0.53</v>
      </c>
      <c r="F585" s="29">
        <v>8.2899999999999991</v>
      </c>
      <c r="G585" s="29" t="s">
        <v>94</v>
      </c>
      <c r="H585" s="29">
        <v>3.3</v>
      </c>
      <c r="I585" s="29" t="s">
        <v>94</v>
      </c>
      <c r="J585" s="29">
        <v>33.15</v>
      </c>
      <c r="K585" s="29">
        <v>46.65</v>
      </c>
      <c r="L585" s="29">
        <v>41.94</v>
      </c>
      <c r="M585" s="29">
        <v>16.78</v>
      </c>
      <c r="N585" s="29">
        <v>1.1299999999999999</v>
      </c>
      <c r="O585" s="29" t="s">
        <v>94</v>
      </c>
      <c r="P585" s="29" t="s">
        <v>94</v>
      </c>
      <c r="Q585" s="29">
        <v>14.36</v>
      </c>
      <c r="R585" s="29" t="s">
        <v>304</v>
      </c>
      <c r="S585" s="29" t="s">
        <v>89</v>
      </c>
      <c r="T585" s="29" t="s">
        <v>89</v>
      </c>
      <c r="U585" s="29">
        <v>0</v>
      </c>
      <c r="V585" s="58"/>
      <c r="W585" s="61"/>
      <c r="X585" s="64"/>
      <c r="Z585" s="30" t="s">
        <v>91</v>
      </c>
      <c r="AA585" s="33" t="s">
        <v>546</v>
      </c>
    </row>
    <row r="586" spans="1:27" ht="9" customHeight="1" x14ac:dyDescent="0.2">
      <c r="A586" s="59"/>
      <c r="B586" s="60"/>
      <c r="C586" s="29">
        <v>7.1</v>
      </c>
      <c r="D586" s="29">
        <v>183.7</v>
      </c>
      <c r="E586" s="29">
        <v>5.97</v>
      </c>
      <c r="F586" s="29">
        <v>9.81</v>
      </c>
      <c r="G586" s="29" t="s">
        <v>94</v>
      </c>
      <c r="H586" s="29">
        <v>4.1900000000000004</v>
      </c>
      <c r="I586" s="29" t="s">
        <v>94</v>
      </c>
      <c r="J586" s="29">
        <v>13.15</v>
      </c>
      <c r="K586" s="29">
        <v>81.96</v>
      </c>
      <c r="L586" s="29">
        <v>69.12</v>
      </c>
      <c r="M586" s="29">
        <v>27.65</v>
      </c>
      <c r="N586" s="29">
        <v>3.08</v>
      </c>
      <c r="O586" s="29" t="s">
        <v>94</v>
      </c>
      <c r="P586" s="29" t="s">
        <v>94</v>
      </c>
      <c r="Q586" s="29">
        <v>19.71</v>
      </c>
      <c r="R586" s="29" t="s">
        <v>122</v>
      </c>
      <c r="S586" s="29" t="s">
        <v>89</v>
      </c>
      <c r="T586" s="29" t="s">
        <v>89</v>
      </c>
      <c r="U586" s="29">
        <v>25.45</v>
      </c>
      <c r="V586" s="58"/>
      <c r="W586" s="61"/>
      <c r="X586" s="64"/>
      <c r="Z586" s="30" t="s">
        <v>91</v>
      </c>
      <c r="AA586" s="33" t="s">
        <v>547</v>
      </c>
    </row>
    <row r="587" spans="1:27" ht="9" customHeight="1" x14ac:dyDescent="0.2">
      <c r="A587" s="59"/>
      <c r="B587" s="60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9" t="s">
        <v>89</v>
      </c>
      <c r="T587" s="29" t="s">
        <v>89</v>
      </c>
      <c r="U587" s="29">
        <v>0</v>
      </c>
      <c r="V587" s="58"/>
      <c r="W587" s="61"/>
      <c r="X587" s="64"/>
      <c r="Z587" s="30" t="s">
        <v>91</v>
      </c>
      <c r="AA587" s="33" t="s">
        <v>548</v>
      </c>
    </row>
    <row r="588" spans="1:27" ht="9" customHeight="1" x14ac:dyDescent="0.2">
      <c r="A588" s="59"/>
      <c r="B588" s="60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9" t="s">
        <v>89</v>
      </c>
      <c r="T588" s="29" t="s">
        <v>89</v>
      </c>
      <c r="U588" s="29">
        <v>0</v>
      </c>
      <c r="V588" s="58"/>
      <c r="W588" s="61"/>
      <c r="X588" s="64"/>
      <c r="Z588" s="30" t="s">
        <v>91</v>
      </c>
      <c r="AA588" s="33" t="s">
        <v>549</v>
      </c>
    </row>
    <row r="589" spans="1:27" ht="9" customHeight="1" x14ac:dyDescent="0.2">
      <c r="A589" s="59"/>
      <c r="B589" s="60">
        <v>9</v>
      </c>
      <c r="C589" s="29">
        <v>6.6</v>
      </c>
      <c r="D589" s="29">
        <v>108.3</v>
      </c>
      <c r="E589" s="29">
        <v>0.71</v>
      </c>
      <c r="F589" s="29">
        <v>6.4</v>
      </c>
      <c r="G589" s="29" t="s">
        <v>94</v>
      </c>
      <c r="H589" s="29">
        <v>6.18</v>
      </c>
      <c r="I589" s="29" t="s">
        <v>94</v>
      </c>
      <c r="J589" s="29">
        <v>17.13</v>
      </c>
      <c r="K589" s="29">
        <v>58.42</v>
      </c>
      <c r="L589" s="29">
        <v>40.869999999999997</v>
      </c>
      <c r="M589" s="29">
        <v>16.350000000000001</v>
      </c>
      <c r="N589" s="29">
        <v>4.21</v>
      </c>
      <c r="O589" s="29" t="s">
        <v>94</v>
      </c>
      <c r="P589" s="29" t="s">
        <v>94</v>
      </c>
      <c r="Q589" s="29">
        <v>14</v>
      </c>
      <c r="R589" s="29" t="s">
        <v>206</v>
      </c>
      <c r="S589" s="29" t="s">
        <v>89</v>
      </c>
      <c r="T589" s="29" t="s">
        <v>89</v>
      </c>
      <c r="U589" s="29">
        <v>0</v>
      </c>
      <c r="V589" s="58">
        <f>AVERAGE(U589:U593)</f>
        <v>0</v>
      </c>
      <c r="W589" s="61"/>
      <c r="X589" s="64"/>
      <c r="Z589" s="30" t="s">
        <v>91</v>
      </c>
      <c r="AA589" s="33" t="s">
        <v>550</v>
      </c>
    </row>
    <row r="590" spans="1:27" ht="9" customHeight="1" x14ac:dyDescent="0.2">
      <c r="A590" s="59"/>
      <c r="B590" s="60"/>
      <c r="C590" s="29">
        <v>6.7</v>
      </c>
      <c r="D590" s="29">
        <v>108.9</v>
      </c>
      <c r="E590" s="29">
        <v>0.7</v>
      </c>
      <c r="F590" s="29">
        <v>6.4</v>
      </c>
      <c r="G590" s="29" t="s">
        <v>94</v>
      </c>
      <c r="H590" s="29">
        <v>5.63</v>
      </c>
      <c r="I590" s="29" t="s">
        <v>94</v>
      </c>
      <c r="J590" s="29">
        <v>6.05</v>
      </c>
      <c r="K590" s="29">
        <v>50.93</v>
      </c>
      <c r="L590" s="29">
        <v>36.17</v>
      </c>
      <c r="M590" s="29">
        <v>14.47</v>
      </c>
      <c r="N590" s="29">
        <v>3.54</v>
      </c>
      <c r="O590" s="29" t="s">
        <v>94</v>
      </c>
      <c r="P590" s="29" t="s">
        <v>94</v>
      </c>
      <c r="Q590" s="29">
        <v>13.64</v>
      </c>
      <c r="R590" s="29" t="s">
        <v>551</v>
      </c>
      <c r="S590" s="29" t="s">
        <v>89</v>
      </c>
      <c r="T590" s="29" t="s">
        <v>89</v>
      </c>
      <c r="U590" s="29">
        <v>0</v>
      </c>
      <c r="V590" s="58"/>
      <c r="W590" s="61"/>
      <c r="X590" s="64"/>
      <c r="Z590" s="30" t="s">
        <v>91</v>
      </c>
      <c r="AA590" s="33" t="s">
        <v>552</v>
      </c>
    </row>
    <row r="591" spans="1:27" ht="9" customHeight="1" x14ac:dyDescent="0.2">
      <c r="A591" s="59"/>
      <c r="B591" s="60"/>
      <c r="C591" s="29">
        <v>6.9</v>
      </c>
      <c r="D591" s="29">
        <v>107</v>
      </c>
      <c r="E591" s="29">
        <v>0.88</v>
      </c>
      <c r="F591" s="29">
        <v>7.92</v>
      </c>
      <c r="G591" s="29" t="s">
        <v>94</v>
      </c>
      <c r="H591" s="29">
        <v>6.56</v>
      </c>
      <c r="I591" s="29" t="s">
        <v>94</v>
      </c>
      <c r="J591" s="29">
        <v>19.87</v>
      </c>
      <c r="K591" s="29">
        <v>52.86</v>
      </c>
      <c r="L591" s="29">
        <v>35.74</v>
      </c>
      <c r="M591" s="29">
        <v>14.3</v>
      </c>
      <c r="N591" s="29">
        <v>4.1100000000000003</v>
      </c>
      <c r="O591" s="29" t="s">
        <v>94</v>
      </c>
      <c r="P591" s="29">
        <v>0.13</v>
      </c>
      <c r="Q591" s="29">
        <v>14</v>
      </c>
      <c r="R591" s="29" t="s">
        <v>206</v>
      </c>
      <c r="S591" s="29" t="s">
        <v>89</v>
      </c>
      <c r="T591" s="29" t="s">
        <v>89</v>
      </c>
      <c r="U591" s="29">
        <v>0</v>
      </c>
      <c r="V591" s="58"/>
      <c r="W591" s="61"/>
      <c r="X591" s="64"/>
      <c r="Z591" s="30" t="s">
        <v>91</v>
      </c>
      <c r="AA591" s="33" t="s">
        <v>548</v>
      </c>
    </row>
    <row r="592" spans="1:27" ht="9" customHeight="1" x14ac:dyDescent="0.2">
      <c r="A592" s="59"/>
      <c r="B592" s="60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9" t="s">
        <v>89</v>
      </c>
      <c r="T592" s="29" t="s">
        <v>89</v>
      </c>
      <c r="U592" s="29">
        <v>0</v>
      </c>
      <c r="V592" s="58"/>
      <c r="W592" s="61"/>
      <c r="X592" s="64"/>
      <c r="Z592" s="30" t="s">
        <v>91</v>
      </c>
      <c r="AA592" s="33" t="s">
        <v>550</v>
      </c>
    </row>
    <row r="593" spans="1:27" ht="9" customHeight="1" x14ac:dyDescent="0.2">
      <c r="A593" s="59"/>
      <c r="B593" s="60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9" t="s">
        <v>89</v>
      </c>
      <c r="T593" s="29" t="s">
        <v>89</v>
      </c>
      <c r="U593" s="29">
        <v>0</v>
      </c>
      <c r="V593" s="58"/>
      <c r="W593" s="61"/>
      <c r="X593" s="64"/>
      <c r="Z593" s="30" t="s">
        <v>91</v>
      </c>
      <c r="AA593" s="33" t="s">
        <v>553</v>
      </c>
    </row>
    <row r="594" spans="1:27" ht="9" customHeight="1" x14ac:dyDescent="0.2">
      <c r="A594" s="59"/>
      <c r="B594" s="60">
        <v>10</v>
      </c>
      <c r="C594" s="29">
        <v>7.6</v>
      </c>
      <c r="D594" s="29">
        <v>101</v>
      </c>
      <c r="E594" s="29">
        <v>0.36</v>
      </c>
      <c r="F594" s="29">
        <v>3.1</v>
      </c>
      <c r="G594" s="29" t="s">
        <v>94</v>
      </c>
      <c r="H594" s="29">
        <v>3.45</v>
      </c>
      <c r="I594" s="29" t="s">
        <v>94</v>
      </c>
      <c r="J594" s="29">
        <v>26.2</v>
      </c>
      <c r="K594" s="29">
        <v>42</v>
      </c>
      <c r="L594" s="29">
        <v>34.200000000000003</v>
      </c>
      <c r="M594" s="29">
        <v>13.68</v>
      </c>
      <c r="N594" s="29">
        <v>1.87</v>
      </c>
      <c r="O594" s="29">
        <v>0.01</v>
      </c>
      <c r="P594" s="29">
        <v>0.38</v>
      </c>
      <c r="Q594" s="29">
        <v>16.86</v>
      </c>
      <c r="R594" s="29" t="s">
        <v>554</v>
      </c>
      <c r="S594" s="29" t="s">
        <v>89</v>
      </c>
      <c r="T594" s="29" t="s">
        <v>89</v>
      </c>
      <c r="U594" s="29">
        <v>6.94</v>
      </c>
      <c r="V594" s="58">
        <f>AVERAGE(U594:U598)</f>
        <v>4.1639999999999997</v>
      </c>
      <c r="W594" s="61"/>
      <c r="X594" s="64"/>
      <c r="Z594" s="30" t="s">
        <v>91</v>
      </c>
      <c r="AA594" s="33" t="s">
        <v>555</v>
      </c>
    </row>
    <row r="595" spans="1:27" ht="9" customHeight="1" x14ac:dyDescent="0.2">
      <c r="A595" s="59"/>
      <c r="B595" s="60"/>
      <c r="C595" s="29">
        <v>7.5</v>
      </c>
      <c r="D595" s="29">
        <v>101</v>
      </c>
      <c r="E595" s="29">
        <v>0.35</v>
      </c>
      <c r="F595" s="29">
        <v>4.05</v>
      </c>
      <c r="G595" s="29" t="s">
        <v>94</v>
      </c>
      <c r="H595" s="29">
        <v>10.9</v>
      </c>
      <c r="I595" s="29" t="s">
        <v>94</v>
      </c>
      <c r="J595" s="29">
        <v>7.3</v>
      </c>
      <c r="K595" s="29">
        <v>45.6</v>
      </c>
      <c r="L595" s="29">
        <v>30</v>
      </c>
      <c r="M595" s="29">
        <v>12</v>
      </c>
      <c r="N595" s="29">
        <v>3.74</v>
      </c>
      <c r="O595" s="29">
        <v>0.01</v>
      </c>
      <c r="P595" s="29">
        <v>0.38</v>
      </c>
      <c r="Q595" s="29">
        <v>15.43</v>
      </c>
      <c r="R595" s="29" t="s">
        <v>120</v>
      </c>
      <c r="S595" s="29" t="s">
        <v>89</v>
      </c>
      <c r="T595" s="29" t="s">
        <v>89</v>
      </c>
      <c r="U595" s="29">
        <v>6.94</v>
      </c>
      <c r="V595" s="58"/>
      <c r="W595" s="61"/>
      <c r="X595" s="64"/>
      <c r="Z595" s="30" t="s">
        <v>91</v>
      </c>
      <c r="AA595" s="33" t="s">
        <v>556</v>
      </c>
    </row>
    <row r="596" spans="1:27" ht="9" customHeight="1" x14ac:dyDescent="0.2">
      <c r="A596" s="59"/>
      <c r="B596" s="60"/>
      <c r="C596" s="29">
        <v>7.5</v>
      </c>
      <c r="D596" s="29">
        <v>102</v>
      </c>
      <c r="E596" s="29">
        <v>0.71</v>
      </c>
      <c r="F596" s="29">
        <v>4.3</v>
      </c>
      <c r="G596" s="29" t="s">
        <v>94</v>
      </c>
      <c r="H596" s="29">
        <v>10.65</v>
      </c>
      <c r="I596" s="29" t="s">
        <v>94</v>
      </c>
      <c r="J596" s="29">
        <v>7.1</v>
      </c>
      <c r="K596" s="29">
        <v>41.2</v>
      </c>
      <c r="L596" s="29">
        <v>29.4</v>
      </c>
      <c r="M596" s="29">
        <v>11.76</v>
      </c>
      <c r="N596" s="29">
        <v>2.83</v>
      </c>
      <c r="O596" s="29">
        <v>0.01</v>
      </c>
      <c r="P596" s="29">
        <v>1.88</v>
      </c>
      <c r="Q596" s="29">
        <v>15.43</v>
      </c>
      <c r="R596" s="29" t="s">
        <v>223</v>
      </c>
      <c r="S596" s="29" t="s">
        <v>89</v>
      </c>
      <c r="T596" s="29" t="s">
        <v>89</v>
      </c>
      <c r="U596" s="29">
        <v>6.94</v>
      </c>
      <c r="V596" s="58"/>
      <c r="W596" s="61"/>
      <c r="X596" s="64"/>
      <c r="Z596" s="30" t="s">
        <v>91</v>
      </c>
      <c r="AA596" s="33" t="s">
        <v>549</v>
      </c>
    </row>
    <row r="597" spans="1:27" ht="9" customHeight="1" x14ac:dyDescent="0.2">
      <c r="A597" s="59"/>
      <c r="B597" s="60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9" t="s">
        <v>89</v>
      </c>
      <c r="T597" s="29" t="s">
        <v>89</v>
      </c>
      <c r="U597" s="29">
        <v>0</v>
      </c>
      <c r="V597" s="58"/>
      <c r="W597" s="61"/>
      <c r="X597" s="64"/>
      <c r="Z597" s="30" t="s">
        <v>91</v>
      </c>
      <c r="AA597" s="33" t="s">
        <v>546</v>
      </c>
    </row>
    <row r="598" spans="1:27" ht="9" customHeight="1" x14ac:dyDescent="0.2">
      <c r="A598" s="59"/>
      <c r="B598" s="60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9" t="s">
        <v>89</v>
      </c>
      <c r="T598" s="29" t="s">
        <v>89</v>
      </c>
      <c r="U598" s="29">
        <v>0</v>
      </c>
      <c r="V598" s="58"/>
      <c r="W598" s="61"/>
      <c r="X598" s="64"/>
      <c r="Z598" s="30" t="s">
        <v>91</v>
      </c>
      <c r="AA598" s="33" t="s">
        <v>550</v>
      </c>
    </row>
    <row r="599" spans="1:27" ht="9" customHeight="1" x14ac:dyDescent="0.2">
      <c r="A599" s="59"/>
      <c r="B599" s="60">
        <v>11</v>
      </c>
      <c r="C599" s="29">
        <v>7.69</v>
      </c>
      <c r="D599" s="29">
        <v>100.9</v>
      </c>
      <c r="E599" s="29">
        <v>1.24</v>
      </c>
      <c r="F599" s="29">
        <v>5.15</v>
      </c>
      <c r="G599" s="29" t="s">
        <v>94</v>
      </c>
      <c r="H599" s="29" t="s">
        <v>94</v>
      </c>
      <c r="I599" s="29" t="s">
        <v>94</v>
      </c>
      <c r="J599" s="29">
        <v>14.2</v>
      </c>
      <c r="K599" s="29">
        <v>37.4</v>
      </c>
      <c r="L599" s="29">
        <v>31.6</v>
      </c>
      <c r="M599" s="29">
        <v>12.64</v>
      </c>
      <c r="N599" s="29">
        <v>1.39</v>
      </c>
      <c r="O599" s="29" t="s">
        <v>94</v>
      </c>
      <c r="P599" s="29">
        <v>0.63</v>
      </c>
      <c r="Q599" s="29">
        <v>14.36</v>
      </c>
      <c r="R599" s="29" t="s">
        <v>296</v>
      </c>
      <c r="S599" s="29" t="s">
        <v>89</v>
      </c>
      <c r="T599" s="29" t="s">
        <v>89</v>
      </c>
      <c r="U599" s="29">
        <v>0</v>
      </c>
      <c r="V599" s="58">
        <f>AVERAGE(U599:U603)</f>
        <v>0.69199999999999995</v>
      </c>
      <c r="W599" s="61"/>
      <c r="X599" s="64"/>
      <c r="Z599" s="30" t="s">
        <v>91</v>
      </c>
      <c r="AA599" s="33" t="s">
        <v>557</v>
      </c>
    </row>
    <row r="600" spans="1:27" ht="9" customHeight="1" x14ac:dyDescent="0.2">
      <c r="A600" s="59"/>
      <c r="B600" s="60"/>
      <c r="C600" s="29">
        <v>5.65</v>
      </c>
      <c r="D600" s="29">
        <v>113.5</v>
      </c>
      <c r="E600" s="29">
        <v>0.96</v>
      </c>
      <c r="F600" s="29">
        <v>8.5399999999999991</v>
      </c>
      <c r="G600" s="29" t="s">
        <v>94</v>
      </c>
      <c r="H600" s="29" t="s">
        <v>94</v>
      </c>
      <c r="I600" s="29" t="s">
        <v>94</v>
      </c>
      <c r="J600" s="29">
        <v>8.9</v>
      </c>
      <c r="K600" s="29">
        <v>25.4</v>
      </c>
      <c r="L600" s="29">
        <v>16.2</v>
      </c>
      <c r="M600" s="29">
        <v>6.48</v>
      </c>
      <c r="N600" s="29">
        <v>2.21</v>
      </c>
      <c r="O600" s="29" t="s">
        <v>94</v>
      </c>
      <c r="P600" s="29">
        <v>0.38</v>
      </c>
      <c r="Q600" s="29">
        <v>14.71</v>
      </c>
      <c r="R600" s="29" t="s">
        <v>558</v>
      </c>
      <c r="S600" s="29" t="s">
        <v>89</v>
      </c>
      <c r="T600" s="29" t="s">
        <v>89</v>
      </c>
      <c r="U600" s="29">
        <v>1.73</v>
      </c>
      <c r="V600" s="58"/>
      <c r="W600" s="61"/>
      <c r="X600" s="64"/>
      <c r="Z600" s="30" t="s">
        <v>91</v>
      </c>
      <c r="AA600" s="33" t="s">
        <v>559</v>
      </c>
    </row>
    <row r="601" spans="1:27" ht="9" customHeight="1" x14ac:dyDescent="0.2">
      <c r="A601" s="59"/>
      <c r="B601" s="60"/>
      <c r="C601" s="29">
        <v>5.65</v>
      </c>
      <c r="D601" s="29">
        <v>104.6</v>
      </c>
      <c r="E601" s="29">
        <v>0.91</v>
      </c>
      <c r="F601" s="29">
        <v>7.39</v>
      </c>
      <c r="G601" s="29" t="s">
        <v>94</v>
      </c>
      <c r="H601" s="29" t="s">
        <v>94</v>
      </c>
      <c r="I601" s="29" t="s">
        <v>94</v>
      </c>
      <c r="J601" s="29">
        <v>3.8</v>
      </c>
      <c r="K601" s="29">
        <v>24.8</v>
      </c>
      <c r="L601" s="29">
        <v>17.2</v>
      </c>
      <c r="M601" s="29">
        <v>6.88</v>
      </c>
      <c r="N601" s="29">
        <v>1.82</v>
      </c>
      <c r="O601" s="29" t="s">
        <v>94</v>
      </c>
      <c r="P601" s="29">
        <v>3.13</v>
      </c>
      <c r="Q601" s="29">
        <v>14.71</v>
      </c>
      <c r="R601" s="29" t="s">
        <v>560</v>
      </c>
      <c r="S601" s="29" t="s">
        <v>89</v>
      </c>
      <c r="T601" s="29" t="s">
        <v>89</v>
      </c>
      <c r="U601" s="29">
        <v>1.73</v>
      </c>
      <c r="V601" s="58"/>
      <c r="W601" s="61"/>
      <c r="X601" s="64"/>
      <c r="Z601" s="30" t="s">
        <v>91</v>
      </c>
      <c r="AA601" s="33" t="s">
        <v>561</v>
      </c>
    </row>
    <row r="602" spans="1:27" ht="9" customHeight="1" x14ac:dyDescent="0.2">
      <c r="A602" s="59"/>
      <c r="B602" s="60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9" t="s">
        <v>89</v>
      </c>
      <c r="T602" s="29" t="s">
        <v>89</v>
      </c>
      <c r="U602" s="29">
        <v>0</v>
      </c>
      <c r="V602" s="58"/>
      <c r="W602" s="61"/>
      <c r="X602" s="64"/>
      <c r="Z602" s="30" t="s">
        <v>91</v>
      </c>
      <c r="AA602" s="33" t="s">
        <v>550</v>
      </c>
    </row>
    <row r="603" spans="1:27" ht="9" customHeight="1" x14ac:dyDescent="0.2">
      <c r="A603" s="59"/>
      <c r="B603" s="60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9" t="s">
        <v>89</v>
      </c>
      <c r="T603" s="29" t="s">
        <v>89</v>
      </c>
      <c r="U603" s="29">
        <v>0</v>
      </c>
      <c r="V603" s="58"/>
      <c r="W603" s="61"/>
      <c r="X603" s="64"/>
      <c r="Z603" s="30" t="s">
        <v>91</v>
      </c>
      <c r="AA603" s="33" t="s">
        <v>552</v>
      </c>
    </row>
    <row r="604" spans="1:27" ht="9" customHeight="1" x14ac:dyDescent="0.2">
      <c r="A604" s="59"/>
      <c r="B604" s="60">
        <v>12</v>
      </c>
      <c r="C604" s="29">
        <v>7.28</v>
      </c>
      <c r="D604" s="29">
        <v>112.5</v>
      </c>
      <c r="E604" s="29">
        <v>0.42</v>
      </c>
      <c r="F604" s="29">
        <v>5.95</v>
      </c>
      <c r="G604" s="29" t="s">
        <v>94</v>
      </c>
      <c r="H604" s="29" t="s">
        <v>94</v>
      </c>
      <c r="I604" s="29" t="s">
        <v>94</v>
      </c>
      <c r="J604" s="29">
        <v>34.4</v>
      </c>
      <c r="K604" s="29">
        <v>42</v>
      </c>
      <c r="L604" s="29">
        <v>40.799999999999997</v>
      </c>
      <c r="M604" s="29">
        <v>16.32</v>
      </c>
      <c r="N604" s="29">
        <v>0.28999999999999998</v>
      </c>
      <c r="O604" s="29">
        <v>0.01</v>
      </c>
      <c r="P604" s="29">
        <v>3.38</v>
      </c>
      <c r="Q604" s="29">
        <v>1.86</v>
      </c>
      <c r="R604" s="29" t="s">
        <v>298</v>
      </c>
      <c r="S604" s="29" t="s">
        <v>89</v>
      </c>
      <c r="T604" s="29" t="s">
        <v>89</v>
      </c>
      <c r="U604" s="29">
        <v>0</v>
      </c>
      <c r="V604" s="58">
        <f>AVERAGE(U604:U613)</f>
        <v>0</v>
      </c>
      <c r="W604" s="61"/>
      <c r="X604" s="64"/>
      <c r="Z604" s="30" t="s">
        <v>91</v>
      </c>
      <c r="AA604" s="33" t="s">
        <v>544</v>
      </c>
    </row>
    <row r="605" spans="1:27" ht="9" customHeight="1" x14ac:dyDescent="0.2">
      <c r="A605" s="59"/>
      <c r="B605" s="60"/>
      <c r="C605" s="29">
        <v>7.27</v>
      </c>
      <c r="D605" s="29">
        <v>115.9</v>
      </c>
      <c r="E605" s="29">
        <v>0.61</v>
      </c>
      <c r="F605" s="29">
        <v>6.74</v>
      </c>
      <c r="G605" s="29" t="s">
        <v>94</v>
      </c>
      <c r="H605" s="29" t="s">
        <v>94</v>
      </c>
      <c r="I605" s="29" t="s">
        <v>94</v>
      </c>
      <c r="J605" s="29">
        <v>37.5</v>
      </c>
      <c r="K605" s="29">
        <v>46.4</v>
      </c>
      <c r="L605" s="29">
        <v>38.200000000000003</v>
      </c>
      <c r="M605" s="29">
        <v>15.28</v>
      </c>
      <c r="N605" s="29">
        <v>1.97</v>
      </c>
      <c r="O605" s="29">
        <v>0.01</v>
      </c>
      <c r="P605" s="29">
        <v>0.13</v>
      </c>
      <c r="Q605" s="29">
        <v>2.93</v>
      </c>
      <c r="R605" s="29" t="s">
        <v>513</v>
      </c>
      <c r="S605" s="29" t="s">
        <v>89</v>
      </c>
      <c r="T605" s="29" t="s">
        <v>89</v>
      </c>
      <c r="U605" s="29">
        <v>0</v>
      </c>
      <c r="V605" s="58"/>
      <c r="W605" s="61"/>
      <c r="X605" s="64"/>
      <c r="Z605" s="30" t="s">
        <v>91</v>
      </c>
      <c r="AA605" s="33" t="s">
        <v>552</v>
      </c>
    </row>
    <row r="606" spans="1:27" ht="9" customHeight="1" x14ac:dyDescent="0.2">
      <c r="A606" s="59"/>
      <c r="B606" s="60"/>
      <c r="C606" s="29">
        <v>7.39</v>
      </c>
      <c r="D606" s="29">
        <v>109.5</v>
      </c>
      <c r="E606" s="29">
        <v>0.86</v>
      </c>
      <c r="F606" s="29">
        <v>7.34</v>
      </c>
      <c r="G606" s="29" t="s">
        <v>94</v>
      </c>
      <c r="H606" s="29" t="s">
        <v>94</v>
      </c>
      <c r="I606" s="29" t="s">
        <v>94</v>
      </c>
      <c r="J606" s="29">
        <v>34.1</v>
      </c>
      <c r="K606" s="29">
        <v>47.6</v>
      </c>
      <c r="L606" s="29">
        <v>38</v>
      </c>
      <c r="M606" s="29">
        <v>15.2</v>
      </c>
      <c r="N606" s="29">
        <v>2.2999999999999998</v>
      </c>
      <c r="O606" s="29" t="s">
        <v>94</v>
      </c>
      <c r="P606" s="29" t="s">
        <v>94</v>
      </c>
      <c r="Q606" s="29">
        <v>3.29</v>
      </c>
      <c r="R606" s="29" t="s">
        <v>206</v>
      </c>
      <c r="S606" s="29" t="s">
        <v>89</v>
      </c>
      <c r="T606" s="29" t="s">
        <v>89</v>
      </c>
      <c r="U606" s="29">
        <v>0</v>
      </c>
      <c r="V606" s="58"/>
      <c r="W606" s="61"/>
      <c r="X606" s="64"/>
      <c r="Z606" s="30" t="s">
        <v>91</v>
      </c>
      <c r="AA606" s="33" t="s">
        <v>549</v>
      </c>
    </row>
    <row r="607" spans="1:27" ht="9" customHeight="1" x14ac:dyDescent="0.2">
      <c r="A607" s="59"/>
      <c r="B607" s="60"/>
      <c r="C607" s="29">
        <v>8.86</v>
      </c>
      <c r="D607" s="29">
        <v>115.9</v>
      </c>
      <c r="E607" s="29">
        <v>0.53</v>
      </c>
      <c r="F607" s="29">
        <v>6.39</v>
      </c>
      <c r="G607" s="29" t="s">
        <v>94</v>
      </c>
      <c r="H607" s="29" t="s">
        <v>94</v>
      </c>
      <c r="I607" s="29" t="s">
        <v>94</v>
      </c>
      <c r="J607" s="29">
        <v>38.1</v>
      </c>
      <c r="K607" s="29">
        <v>45.4</v>
      </c>
      <c r="L607" s="29">
        <v>39.6</v>
      </c>
      <c r="M607" s="29">
        <v>15.84</v>
      </c>
      <c r="N607" s="29">
        <v>1.39</v>
      </c>
      <c r="O607" s="29" t="s">
        <v>94</v>
      </c>
      <c r="P607" s="29">
        <v>1.88</v>
      </c>
      <c r="Q607" s="29">
        <v>2.93</v>
      </c>
      <c r="R607" s="29" t="s">
        <v>300</v>
      </c>
      <c r="S607" s="29" t="s">
        <v>89</v>
      </c>
      <c r="T607" s="29" t="s">
        <v>89</v>
      </c>
      <c r="U607" s="29">
        <v>0</v>
      </c>
      <c r="V607" s="58"/>
      <c r="W607" s="61"/>
      <c r="X607" s="64"/>
      <c r="Z607" s="30" t="s">
        <v>91</v>
      </c>
      <c r="AA607" s="33" t="s">
        <v>544</v>
      </c>
    </row>
    <row r="608" spans="1:27" ht="9" customHeight="1" x14ac:dyDescent="0.2">
      <c r="A608" s="59"/>
      <c r="B608" s="60"/>
      <c r="C608" s="29">
        <v>8.5</v>
      </c>
      <c r="D608" s="29">
        <v>120.3</v>
      </c>
      <c r="E608" s="29">
        <v>0.39</v>
      </c>
      <c r="F608" s="29">
        <v>8.19</v>
      </c>
      <c r="G608" s="29" t="s">
        <v>94</v>
      </c>
      <c r="H608" s="29" t="s">
        <v>94</v>
      </c>
      <c r="I608" s="29" t="s">
        <v>94</v>
      </c>
      <c r="J608" s="29">
        <v>44</v>
      </c>
      <c r="K608" s="29">
        <v>43.2</v>
      </c>
      <c r="L608" s="29">
        <v>40.6</v>
      </c>
      <c r="M608" s="29">
        <v>16.239999999999998</v>
      </c>
      <c r="N608" s="29">
        <v>0.62</v>
      </c>
      <c r="O608" s="29">
        <v>0.01</v>
      </c>
      <c r="P608" s="29" t="s">
        <v>94</v>
      </c>
      <c r="Q608" s="29">
        <v>2.93</v>
      </c>
      <c r="R608" s="29" t="s">
        <v>215</v>
      </c>
      <c r="S608" s="29" t="s">
        <v>89</v>
      </c>
      <c r="T608" s="29" t="s">
        <v>89</v>
      </c>
      <c r="U608" s="29">
        <v>0</v>
      </c>
      <c r="V608" s="58"/>
      <c r="W608" s="61"/>
      <c r="X608" s="64"/>
      <c r="Z608" s="30" t="s">
        <v>91</v>
      </c>
      <c r="AA608" s="33" t="s">
        <v>562</v>
      </c>
    </row>
    <row r="609" spans="1:27" ht="9" customHeight="1" x14ac:dyDescent="0.2">
      <c r="A609" s="59"/>
      <c r="B609" s="60"/>
      <c r="C609" s="29">
        <v>7.83</v>
      </c>
      <c r="D609" s="29">
        <v>121.4</v>
      </c>
      <c r="E609" s="29">
        <v>0.6</v>
      </c>
      <c r="F609" s="29">
        <v>8.0399999999999991</v>
      </c>
      <c r="G609" s="29" t="s">
        <v>94</v>
      </c>
      <c r="H609" s="29" t="s">
        <v>94</v>
      </c>
      <c r="I609" s="29" t="s">
        <v>94</v>
      </c>
      <c r="J609" s="29">
        <v>32.799999999999997</v>
      </c>
      <c r="K609" s="29">
        <v>43.4</v>
      </c>
      <c r="L609" s="29">
        <v>37.799999999999997</v>
      </c>
      <c r="M609" s="29">
        <v>15.12</v>
      </c>
      <c r="N609" s="29">
        <v>1.34</v>
      </c>
      <c r="O609" s="29" t="s">
        <v>94</v>
      </c>
      <c r="P609" s="29">
        <v>1.88</v>
      </c>
      <c r="Q609" s="29">
        <v>2.21</v>
      </c>
      <c r="R609" s="29" t="s">
        <v>215</v>
      </c>
      <c r="S609" s="29" t="s">
        <v>89</v>
      </c>
      <c r="T609" s="29" t="s">
        <v>89</v>
      </c>
      <c r="U609" s="29">
        <v>0</v>
      </c>
      <c r="V609" s="58"/>
      <c r="W609" s="61"/>
      <c r="X609" s="64"/>
      <c r="Z609" s="30" t="s">
        <v>91</v>
      </c>
      <c r="AA609" s="33" t="s">
        <v>563</v>
      </c>
    </row>
    <row r="610" spans="1:27" ht="9" customHeight="1" x14ac:dyDescent="0.2">
      <c r="A610" s="59"/>
      <c r="B610" s="60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9" t="s">
        <v>89</v>
      </c>
      <c r="T610" s="29" t="s">
        <v>89</v>
      </c>
      <c r="U610" s="29">
        <v>0</v>
      </c>
      <c r="V610" s="58"/>
      <c r="W610" s="61"/>
      <c r="X610" s="64"/>
      <c r="Z610" s="30" t="s">
        <v>91</v>
      </c>
      <c r="AA610" s="33" t="s">
        <v>564</v>
      </c>
    </row>
    <row r="611" spans="1:27" ht="9" customHeight="1" x14ac:dyDescent="0.2">
      <c r="A611" s="59"/>
      <c r="B611" s="60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9" t="s">
        <v>89</v>
      </c>
      <c r="T611" s="29" t="s">
        <v>89</v>
      </c>
      <c r="U611" s="29">
        <v>0</v>
      </c>
      <c r="V611" s="58"/>
      <c r="W611" s="61"/>
      <c r="X611" s="64"/>
      <c r="Z611" s="30" t="s">
        <v>91</v>
      </c>
      <c r="AA611" s="33" t="s">
        <v>544</v>
      </c>
    </row>
    <row r="612" spans="1:27" ht="9" customHeight="1" x14ac:dyDescent="0.2">
      <c r="A612" s="59"/>
      <c r="B612" s="60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9" t="s">
        <v>89</v>
      </c>
      <c r="T612" s="29" t="s">
        <v>89</v>
      </c>
      <c r="U612" s="29">
        <v>0</v>
      </c>
      <c r="V612" s="58"/>
      <c r="W612" s="61"/>
      <c r="X612" s="64"/>
      <c r="Z612" s="30" t="s">
        <v>91</v>
      </c>
      <c r="AA612" s="33" t="s">
        <v>565</v>
      </c>
    </row>
    <row r="613" spans="1:27" ht="9" customHeight="1" x14ac:dyDescent="0.2">
      <c r="A613" s="59"/>
      <c r="B613" s="60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9" t="s">
        <v>89</v>
      </c>
      <c r="T613" s="29" t="s">
        <v>89</v>
      </c>
      <c r="U613" s="29">
        <v>0</v>
      </c>
      <c r="V613" s="58"/>
      <c r="W613" s="61"/>
      <c r="X613" s="64"/>
      <c r="Z613" s="30" t="s">
        <v>91</v>
      </c>
      <c r="AA613" s="33" t="s">
        <v>566</v>
      </c>
    </row>
    <row r="614" spans="1:27" ht="9" customHeight="1" x14ac:dyDescent="0.2">
      <c r="A614" s="59" t="s">
        <v>39</v>
      </c>
      <c r="B614" s="60">
        <v>8</v>
      </c>
      <c r="C614" s="29">
        <v>7.5</v>
      </c>
      <c r="D614" s="29">
        <v>255</v>
      </c>
      <c r="E614" s="29">
        <v>0.79</v>
      </c>
      <c r="F614" s="29">
        <v>12.9</v>
      </c>
      <c r="G614" s="29" t="s">
        <v>94</v>
      </c>
      <c r="H614" s="29">
        <v>6.65</v>
      </c>
      <c r="I614" s="29" t="s">
        <v>94</v>
      </c>
      <c r="J614" s="29">
        <v>57.68</v>
      </c>
      <c r="K614" s="29">
        <v>104.22</v>
      </c>
      <c r="L614" s="29">
        <v>56.92</v>
      </c>
      <c r="M614" s="29">
        <v>22.77</v>
      </c>
      <c r="N614" s="29">
        <v>11.35</v>
      </c>
      <c r="O614" s="29" t="s">
        <v>94</v>
      </c>
      <c r="P614" s="29" t="s">
        <v>94</v>
      </c>
      <c r="Q614" s="29">
        <v>17.93</v>
      </c>
      <c r="R614" s="29" t="s">
        <v>289</v>
      </c>
      <c r="S614" s="29" t="s">
        <v>89</v>
      </c>
      <c r="T614" s="29" t="s">
        <v>89</v>
      </c>
      <c r="U614" s="29">
        <v>7.27</v>
      </c>
      <c r="V614" s="58">
        <f>AVERAGE(U614:U616)</f>
        <v>2.4233333333333333</v>
      </c>
      <c r="W614" s="61">
        <f>AVERAGE(U614:U634)</f>
        <v>4.9209523809523814</v>
      </c>
      <c r="X614" s="64" t="s">
        <v>155</v>
      </c>
      <c r="Z614" s="30" t="s">
        <v>91</v>
      </c>
      <c r="AA614" s="33" t="s">
        <v>567</v>
      </c>
    </row>
    <row r="615" spans="1:27" ht="9" customHeight="1" x14ac:dyDescent="0.2">
      <c r="A615" s="59"/>
      <c r="B615" s="60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9" t="s">
        <v>89</v>
      </c>
      <c r="T615" s="29" t="s">
        <v>89</v>
      </c>
      <c r="U615" s="29">
        <v>0</v>
      </c>
      <c r="V615" s="58"/>
      <c r="W615" s="61"/>
      <c r="X615" s="64"/>
      <c r="Z615" s="30" t="s">
        <v>91</v>
      </c>
      <c r="AA615" s="33" t="s">
        <v>568</v>
      </c>
    </row>
    <row r="616" spans="1:27" ht="9" customHeight="1" x14ac:dyDescent="0.2">
      <c r="A616" s="59"/>
      <c r="B616" s="60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9" t="s">
        <v>89</v>
      </c>
      <c r="T616" s="29" t="s">
        <v>89</v>
      </c>
      <c r="U616" s="29">
        <v>0</v>
      </c>
      <c r="V616" s="58"/>
      <c r="W616" s="61"/>
      <c r="X616" s="64"/>
      <c r="Z616" s="30" t="s">
        <v>91</v>
      </c>
      <c r="AA616" s="33" t="s">
        <v>569</v>
      </c>
    </row>
    <row r="617" spans="1:27" ht="9" customHeight="1" x14ac:dyDescent="0.2">
      <c r="A617" s="59"/>
      <c r="B617" s="60">
        <v>9</v>
      </c>
      <c r="C617" s="29">
        <v>6.7</v>
      </c>
      <c r="D617" s="29">
        <v>265</v>
      </c>
      <c r="E617" s="29">
        <v>0.69</v>
      </c>
      <c r="F617" s="29">
        <v>14.32</v>
      </c>
      <c r="G617" s="29" t="s">
        <v>94</v>
      </c>
      <c r="H617" s="29">
        <v>8.51</v>
      </c>
      <c r="I617" s="29" t="s">
        <v>94</v>
      </c>
      <c r="J617" s="29">
        <v>54.66</v>
      </c>
      <c r="K617" s="29">
        <v>114.49</v>
      </c>
      <c r="L617" s="29">
        <v>60.99</v>
      </c>
      <c r="M617" s="29">
        <v>24.4</v>
      </c>
      <c r="N617" s="29">
        <v>12.84</v>
      </c>
      <c r="O617" s="29" t="s">
        <v>94</v>
      </c>
      <c r="P617" s="29" t="s">
        <v>94</v>
      </c>
      <c r="Q617" s="29">
        <v>16.86</v>
      </c>
      <c r="R617" s="29" t="s">
        <v>122</v>
      </c>
      <c r="S617" s="29" t="s">
        <v>89</v>
      </c>
      <c r="T617" s="29" t="s">
        <v>89</v>
      </c>
      <c r="U617" s="29">
        <v>6.94</v>
      </c>
      <c r="V617" s="58">
        <f>AVERAGE(U617:U619)</f>
        <v>2.3133333333333335</v>
      </c>
      <c r="W617" s="61"/>
      <c r="X617" s="64"/>
      <c r="Z617" s="30" t="s">
        <v>91</v>
      </c>
      <c r="AA617" s="33" t="s">
        <v>570</v>
      </c>
    </row>
    <row r="618" spans="1:27" ht="9" customHeight="1" x14ac:dyDescent="0.2">
      <c r="A618" s="59"/>
      <c r="B618" s="60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9" t="s">
        <v>89</v>
      </c>
      <c r="T618" s="29" t="s">
        <v>89</v>
      </c>
      <c r="U618" s="29">
        <v>0</v>
      </c>
      <c r="V618" s="58"/>
      <c r="W618" s="61"/>
      <c r="X618" s="64"/>
      <c r="Z618" s="30" t="s">
        <v>91</v>
      </c>
      <c r="AA618" s="33" t="s">
        <v>571</v>
      </c>
    </row>
    <row r="619" spans="1:27" ht="9" customHeight="1" x14ac:dyDescent="0.2">
      <c r="A619" s="59"/>
      <c r="B619" s="60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9" t="s">
        <v>89</v>
      </c>
      <c r="T619" s="29" t="s">
        <v>89</v>
      </c>
      <c r="U619" s="29">
        <v>0</v>
      </c>
      <c r="V619" s="58"/>
      <c r="W619" s="61"/>
      <c r="X619" s="64"/>
      <c r="Z619" s="30" t="s">
        <v>91</v>
      </c>
      <c r="AA619" s="33" t="s">
        <v>567</v>
      </c>
    </row>
    <row r="620" spans="1:27" ht="9" customHeight="1" x14ac:dyDescent="0.2">
      <c r="A620" s="59"/>
      <c r="B620" s="60">
        <v>10</v>
      </c>
      <c r="C620" s="29">
        <v>7.22</v>
      </c>
      <c r="D620" s="29">
        <v>179.9</v>
      </c>
      <c r="E620" s="29">
        <v>1.54</v>
      </c>
      <c r="F620" s="29">
        <v>7.74</v>
      </c>
      <c r="G620" s="29" t="s">
        <v>94</v>
      </c>
      <c r="H620" s="29">
        <v>3.9</v>
      </c>
      <c r="I620" s="29" t="s">
        <v>94</v>
      </c>
      <c r="J620" s="29">
        <v>26</v>
      </c>
      <c r="K620" s="29">
        <v>67.2</v>
      </c>
      <c r="L620" s="29">
        <v>35</v>
      </c>
      <c r="M620" s="29">
        <v>14</v>
      </c>
      <c r="N620" s="29">
        <v>7.73</v>
      </c>
      <c r="O620" s="29" t="s">
        <v>94</v>
      </c>
      <c r="P620" s="29" t="s">
        <v>94</v>
      </c>
      <c r="Q620" s="29">
        <v>23.29</v>
      </c>
      <c r="R620" s="29" t="s">
        <v>104</v>
      </c>
      <c r="S620" s="29" t="s">
        <v>89</v>
      </c>
      <c r="T620" s="29" t="s">
        <v>89</v>
      </c>
      <c r="U620" s="29">
        <v>7.19</v>
      </c>
      <c r="V620" s="58">
        <f>AVERAGE(U620:U622)</f>
        <v>14.896666666666667</v>
      </c>
      <c r="W620" s="61"/>
      <c r="X620" s="64"/>
      <c r="Z620" s="30" t="s">
        <v>91</v>
      </c>
      <c r="AA620" s="33" t="s">
        <v>572</v>
      </c>
    </row>
    <row r="621" spans="1:27" ht="9" customHeight="1" x14ac:dyDescent="0.2">
      <c r="A621" s="59"/>
      <c r="B621" s="60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9" t="s">
        <v>89</v>
      </c>
      <c r="T621" s="29" t="s">
        <v>89</v>
      </c>
      <c r="U621" s="29">
        <v>0</v>
      </c>
      <c r="V621" s="58"/>
      <c r="W621" s="61"/>
      <c r="X621" s="64"/>
      <c r="Z621" s="30" t="s">
        <v>91</v>
      </c>
      <c r="AA621" s="33" t="s">
        <v>568</v>
      </c>
    </row>
    <row r="622" spans="1:27" ht="9" customHeight="1" x14ac:dyDescent="0.2">
      <c r="A622" s="59"/>
      <c r="B622" s="60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9" t="s">
        <v>93</v>
      </c>
      <c r="T622" s="29" t="s">
        <v>89</v>
      </c>
      <c r="U622" s="29">
        <v>37.5</v>
      </c>
      <c r="V622" s="58"/>
      <c r="W622" s="61"/>
      <c r="X622" s="64"/>
      <c r="Z622" s="30" t="s">
        <v>91</v>
      </c>
      <c r="AA622" s="33" t="s">
        <v>569</v>
      </c>
    </row>
    <row r="623" spans="1:27" ht="9" customHeight="1" x14ac:dyDescent="0.2">
      <c r="A623" s="59"/>
      <c r="B623" s="60">
        <v>11</v>
      </c>
      <c r="C623" s="29">
        <v>7.2</v>
      </c>
      <c r="D623" s="29">
        <v>134.19999999999999</v>
      </c>
      <c r="E623" s="29">
        <v>1.47</v>
      </c>
      <c r="F623" s="29">
        <v>79.930000000000007</v>
      </c>
      <c r="G623" s="29" t="s">
        <v>94</v>
      </c>
      <c r="H623" s="29" t="s">
        <v>94</v>
      </c>
      <c r="I623" s="29" t="s">
        <v>94</v>
      </c>
      <c r="J623" s="29">
        <v>28.4</v>
      </c>
      <c r="K623" s="29">
        <v>84</v>
      </c>
      <c r="L623" s="29">
        <v>25.4</v>
      </c>
      <c r="M623" s="29">
        <v>10.16</v>
      </c>
      <c r="N623" s="29">
        <v>14.06</v>
      </c>
      <c r="O623" s="29" t="s">
        <v>94</v>
      </c>
      <c r="P623" s="29">
        <v>1.88</v>
      </c>
      <c r="Q623" s="29">
        <v>30.07</v>
      </c>
      <c r="R623" s="29" t="s">
        <v>118</v>
      </c>
      <c r="S623" s="29" t="s">
        <v>89</v>
      </c>
      <c r="T623" s="29" t="s">
        <v>89</v>
      </c>
      <c r="U623" s="29">
        <v>6.94</v>
      </c>
      <c r="V623" s="58">
        <f>AVERAGE(U623:U625)</f>
        <v>2.3133333333333335</v>
      </c>
      <c r="W623" s="61"/>
      <c r="X623" s="64"/>
      <c r="Z623" s="30" t="s">
        <v>91</v>
      </c>
      <c r="AA623" s="33" t="s">
        <v>567</v>
      </c>
    </row>
    <row r="624" spans="1:27" ht="9" customHeight="1" x14ac:dyDescent="0.2">
      <c r="A624" s="59"/>
      <c r="B624" s="60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9" t="s">
        <v>89</v>
      </c>
      <c r="T624" s="29" t="s">
        <v>89</v>
      </c>
      <c r="U624" s="29">
        <v>0</v>
      </c>
      <c r="V624" s="58"/>
      <c r="W624" s="61"/>
      <c r="X624" s="64"/>
      <c r="Z624" s="30" t="s">
        <v>91</v>
      </c>
      <c r="AA624" s="33" t="s">
        <v>569</v>
      </c>
    </row>
    <row r="625" spans="1:27" ht="9" customHeight="1" x14ac:dyDescent="0.2">
      <c r="A625" s="59"/>
      <c r="B625" s="60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9" t="s">
        <v>89</v>
      </c>
      <c r="T625" s="29" t="s">
        <v>89</v>
      </c>
      <c r="U625" s="29">
        <v>0</v>
      </c>
      <c r="V625" s="58"/>
      <c r="W625" s="61"/>
      <c r="X625" s="64"/>
      <c r="Z625" s="30" t="s">
        <v>91</v>
      </c>
      <c r="AA625" s="33" t="s">
        <v>568</v>
      </c>
    </row>
    <row r="626" spans="1:27" ht="9" customHeight="1" x14ac:dyDescent="0.2">
      <c r="A626" s="59"/>
      <c r="B626" s="60">
        <v>12</v>
      </c>
      <c r="C626" s="29">
        <v>7.3</v>
      </c>
      <c r="D626" s="29">
        <v>215</v>
      </c>
      <c r="E626" s="29">
        <v>1</v>
      </c>
      <c r="F626" s="29">
        <v>10.89</v>
      </c>
      <c r="G626" s="29" t="s">
        <v>94</v>
      </c>
      <c r="H626" s="29" t="s">
        <v>94</v>
      </c>
      <c r="I626" s="29" t="s">
        <v>94</v>
      </c>
      <c r="J626" s="29">
        <v>44.7</v>
      </c>
      <c r="K626" s="29">
        <v>85</v>
      </c>
      <c r="L626" s="29">
        <v>39</v>
      </c>
      <c r="M626" s="29">
        <v>15.6</v>
      </c>
      <c r="N626" s="29">
        <v>11.04</v>
      </c>
      <c r="O626" s="29" t="s">
        <v>94</v>
      </c>
      <c r="P626" s="29">
        <v>2.13</v>
      </c>
      <c r="Q626" s="29">
        <v>8.2899999999999991</v>
      </c>
      <c r="R626" s="29" t="s">
        <v>573</v>
      </c>
      <c r="S626" s="29" t="s">
        <v>89</v>
      </c>
      <c r="T626" s="29" t="s">
        <v>89</v>
      </c>
      <c r="U626" s="29">
        <v>0</v>
      </c>
      <c r="V626" s="58">
        <f>AVERAGE(U626:U634)</f>
        <v>4.166666666666667</v>
      </c>
      <c r="W626" s="61"/>
      <c r="X626" s="64"/>
      <c r="Z626" s="30" t="s">
        <v>91</v>
      </c>
      <c r="AA626" s="33" t="s">
        <v>567</v>
      </c>
    </row>
    <row r="627" spans="1:27" ht="9" customHeight="1" x14ac:dyDescent="0.2">
      <c r="A627" s="59"/>
      <c r="B627" s="60"/>
      <c r="C627" s="29">
        <v>8.19</v>
      </c>
      <c r="D627" s="29">
        <v>223</v>
      </c>
      <c r="E627" s="29">
        <v>0.95</v>
      </c>
      <c r="F627" s="29">
        <v>10.29</v>
      </c>
      <c r="G627" s="29" t="s">
        <v>94</v>
      </c>
      <c r="H627" s="29" t="s">
        <v>94</v>
      </c>
      <c r="I627" s="29" t="s">
        <v>94</v>
      </c>
      <c r="J627" s="29">
        <v>49.2</v>
      </c>
      <c r="K627" s="29">
        <v>90.2</v>
      </c>
      <c r="L627" s="29">
        <v>43.2</v>
      </c>
      <c r="M627" s="29">
        <v>17.28</v>
      </c>
      <c r="N627" s="29">
        <v>11.28</v>
      </c>
      <c r="O627" s="29" t="s">
        <v>94</v>
      </c>
      <c r="P627" s="29">
        <v>4.13</v>
      </c>
      <c r="Q627" s="29">
        <v>5.79</v>
      </c>
      <c r="R627" s="29" t="s">
        <v>187</v>
      </c>
      <c r="S627" s="29" t="s">
        <v>89</v>
      </c>
      <c r="T627" s="29" t="s">
        <v>89</v>
      </c>
      <c r="U627" s="29">
        <v>0</v>
      </c>
      <c r="V627" s="58"/>
      <c r="W627" s="61"/>
      <c r="X627" s="64"/>
      <c r="Z627" s="30" t="s">
        <v>91</v>
      </c>
      <c r="AA627" s="33" t="s">
        <v>574</v>
      </c>
    </row>
    <row r="628" spans="1:27" ht="9" customHeight="1" x14ac:dyDescent="0.2">
      <c r="A628" s="59"/>
      <c r="B628" s="60"/>
      <c r="C628" s="29">
        <v>7.46</v>
      </c>
      <c r="D628" s="29">
        <v>213</v>
      </c>
      <c r="E628" s="29">
        <v>1.05</v>
      </c>
      <c r="F628" s="29">
        <v>10.039999999999999</v>
      </c>
      <c r="G628" s="29" t="s">
        <v>94</v>
      </c>
      <c r="H628" s="29" t="s">
        <v>94</v>
      </c>
      <c r="I628" s="29" t="s">
        <v>94</v>
      </c>
      <c r="J628" s="29">
        <v>45.1</v>
      </c>
      <c r="K628" s="29">
        <v>74</v>
      </c>
      <c r="L628" s="29">
        <v>41</v>
      </c>
      <c r="M628" s="29">
        <v>16.399999999999999</v>
      </c>
      <c r="N628" s="29">
        <v>7.92</v>
      </c>
      <c r="O628" s="29" t="s">
        <v>94</v>
      </c>
      <c r="P628" s="29">
        <v>3.38</v>
      </c>
      <c r="Q628" s="29">
        <v>7.93</v>
      </c>
      <c r="R628" s="29" t="s">
        <v>398</v>
      </c>
      <c r="S628" s="29" t="s">
        <v>89</v>
      </c>
      <c r="T628" s="29" t="s">
        <v>89</v>
      </c>
      <c r="U628" s="29">
        <v>0</v>
      </c>
      <c r="V628" s="58"/>
      <c r="W628" s="61"/>
      <c r="X628" s="64"/>
      <c r="Z628" s="30" t="s">
        <v>91</v>
      </c>
      <c r="AA628" s="33" t="s">
        <v>575</v>
      </c>
    </row>
    <row r="629" spans="1:27" ht="9" customHeight="1" x14ac:dyDescent="0.2">
      <c r="A629" s="59"/>
      <c r="B629" s="60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9" t="s">
        <v>89</v>
      </c>
      <c r="T629" s="29" t="s">
        <v>89</v>
      </c>
      <c r="U629" s="29">
        <v>0</v>
      </c>
      <c r="V629" s="58"/>
      <c r="W629" s="61"/>
      <c r="X629" s="64"/>
      <c r="Z629" s="30" t="s">
        <v>91</v>
      </c>
      <c r="AA629" s="33" t="s">
        <v>568</v>
      </c>
    </row>
    <row r="630" spans="1:27" ht="9" customHeight="1" x14ac:dyDescent="0.2">
      <c r="A630" s="59"/>
      <c r="B630" s="60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9" t="s">
        <v>93</v>
      </c>
      <c r="T630" s="29" t="s">
        <v>89</v>
      </c>
      <c r="U630" s="29">
        <v>37.5</v>
      </c>
      <c r="V630" s="58"/>
      <c r="W630" s="61"/>
      <c r="X630" s="64"/>
      <c r="Z630" s="30" t="s">
        <v>91</v>
      </c>
      <c r="AA630" s="33" t="s">
        <v>576</v>
      </c>
    </row>
    <row r="631" spans="1:27" ht="9" customHeight="1" x14ac:dyDescent="0.2">
      <c r="A631" s="59"/>
      <c r="B631" s="60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9" t="s">
        <v>89</v>
      </c>
      <c r="T631" s="29" t="s">
        <v>89</v>
      </c>
      <c r="U631" s="29">
        <v>0</v>
      </c>
      <c r="V631" s="58"/>
      <c r="W631" s="61"/>
      <c r="X631" s="64"/>
      <c r="Z631" s="30" t="s">
        <v>91</v>
      </c>
      <c r="AA631" s="33" t="s">
        <v>568</v>
      </c>
    </row>
    <row r="632" spans="1:27" ht="9" customHeight="1" x14ac:dyDescent="0.2">
      <c r="A632" s="59"/>
      <c r="B632" s="60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9" t="s">
        <v>89</v>
      </c>
      <c r="T632" s="29" t="s">
        <v>89</v>
      </c>
      <c r="U632" s="29">
        <v>0</v>
      </c>
      <c r="V632" s="58"/>
      <c r="W632" s="61"/>
      <c r="X632" s="64"/>
      <c r="Z632" s="30" t="s">
        <v>91</v>
      </c>
      <c r="AA632" s="33" t="s">
        <v>569</v>
      </c>
    </row>
    <row r="633" spans="1:27" ht="9" customHeight="1" x14ac:dyDescent="0.2">
      <c r="A633" s="59"/>
      <c r="B633" s="60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9" t="s">
        <v>89</v>
      </c>
      <c r="T633" s="29" t="s">
        <v>89</v>
      </c>
      <c r="U633" s="29">
        <v>0</v>
      </c>
      <c r="V633" s="58"/>
      <c r="W633" s="61"/>
      <c r="X633" s="64"/>
      <c r="Z633" s="30" t="s">
        <v>91</v>
      </c>
      <c r="AA633" s="33" t="s">
        <v>577</v>
      </c>
    </row>
    <row r="634" spans="1:27" ht="9" customHeight="1" x14ac:dyDescent="0.2">
      <c r="A634" s="59"/>
      <c r="B634" s="60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9" t="s">
        <v>89</v>
      </c>
      <c r="T634" s="29" t="s">
        <v>89</v>
      </c>
      <c r="U634" s="29">
        <v>0</v>
      </c>
      <c r="V634" s="58"/>
      <c r="W634" s="61"/>
      <c r="X634" s="64"/>
      <c r="Z634" s="30" t="s">
        <v>91</v>
      </c>
      <c r="AA634" s="33" t="s">
        <v>578</v>
      </c>
    </row>
    <row r="635" spans="1:27" ht="9" customHeight="1" x14ac:dyDescent="0.2">
      <c r="A635" s="59" t="s">
        <v>40</v>
      </c>
      <c r="B635" s="32">
        <v>9</v>
      </c>
      <c r="C635" s="29">
        <v>6.5</v>
      </c>
      <c r="D635" s="29">
        <v>7.9</v>
      </c>
      <c r="E635" s="29">
        <v>0.87</v>
      </c>
      <c r="F635" s="29">
        <v>7.13</v>
      </c>
      <c r="G635" s="29" t="s">
        <v>94</v>
      </c>
      <c r="H635" s="29">
        <v>5.44</v>
      </c>
      <c r="I635" s="29" t="s">
        <v>94</v>
      </c>
      <c r="J635" s="29">
        <v>22.47</v>
      </c>
      <c r="K635" s="29">
        <v>42.8</v>
      </c>
      <c r="L635" s="29">
        <v>28.25</v>
      </c>
      <c r="M635" s="29">
        <v>11.3</v>
      </c>
      <c r="N635" s="29">
        <v>3.49</v>
      </c>
      <c r="O635" s="29" t="s">
        <v>94</v>
      </c>
      <c r="P635" s="29">
        <v>0.13</v>
      </c>
      <c r="Q635" s="29">
        <v>12.57</v>
      </c>
      <c r="R635" s="29" t="s">
        <v>227</v>
      </c>
      <c r="S635" s="29" t="s">
        <v>89</v>
      </c>
      <c r="T635" s="29" t="s">
        <v>89</v>
      </c>
      <c r="U635" s="29">
        <v>0</v>
      </c>
      <c r="V635" s="29">
        <f>U635</f>
        <v>0</v>
      </c>
      <c r="W635" s="61">
        <f>AVERAGE(U635:U646)</f>
        <v>24.490833333333331</v>
      </c>
      <c r="X635" s="65" t="s">
        <v>265</v>
      </c>
      <c r="Z635" s="30" t="s">
        <v>91</v>
      </c>
      <c r="AA635" s="33" t="s">
        <v>579</v>
      </c>
    </row>
    <row r="636" spans="1:27" ht="9" customHeight="1" x14ac:dyDescent="0.2">
      <c r="A636" s="59"/>
      <c r="B636" s="32">
        <v>10</v>
      </c>
      <c r="C636" s="29">
        <v>7.39</v>
      </c>
      <c r="D636" s="29">
        <v>74.400000000000006</v>
      </c>
      <c r="E636" s="29">
        <v>1.26</v>
      </c>
      <c r="F636" s="29">
        <v>2.2999999999999998</v>
      </c>
      <c r="G636" s="29" t="s">
        <v>94</v>
      </c>
      <c r="H636" s="29">
        <v>4.1500000000000004</v>
      </c>
      <c r="I636" s="29" t="s">
        <v>94</v>
      </c>
      <c r="J636" s="29">
        <v>18.899999999999999</v>
      </c>
      <c r="K636" s="29">
        <v>21.2</v>
      </c>
      <c r="L636" s="29">
        <v>15.4</v>
      </c>
      <c r="M636" s="29">
        <v>6.16</v>
      </c>
      <c r="N636" s="29">
        <v>1.39</v>
      </c>
      <c r="O636" s="29" t="s">
        <v>94</v>
      </c>
      <c r="P636" s="29">
        <v>2.13</v>
      </c>
      <c r="Q636" s="29">
        <v>16.14</v>
      </c>
      <c r="R636" s="29" t="s">
        <v>580</v>
      </c>
      <c r="S636" s="29" t="s">
        <v>89</v>
      </c>
      <c r="T636" s="29" t="s">
        <v>89</v>
      </c>
      <c r="U636" s="29">
        <v>7.19</v>
      </c>
      <c r="V636" s="29">
        <f>U636</f>
        <v>7.19</v>
      </c>
      <c r="W636" s="61"/>
      <c r="X636" s="65"/>
      <c r="Z636" s="30" t="s">
        <v>91</v>
      </c>
      <c r="AA636" s="33" t="s">
        <v>581</v>
      </c>
    </row>
    <row r="637" spans="1:27" ht="9" customHeight="1" x14ac:dyDescent="0.2">
      <c r="A637" s="59"/>
      <c r="B637" s="32">
        <v>11</v>
      </c>
      <c r="C637" s="29">
        <v>7.68</v>
      </c>
      <c r="D637" s="29">
        <v>82.9</v>
      </c>
      <c r="E637" s="29">
        <v>1.1599999999999999</v>
      </c>
      <c r="F637" s="29">
        <v>3.35</v>
      </c>
      <c r="G637" s="29" t="s">
        <v>94</v>
      </c>
      <c r="H637" s="29" t="s">
        <v>94</v>
      </c>
      <c r="I637" s="29" t="s">
        <v>94</v>
      </c>
      <c r="J637" s="29">
        <v>9.6999999999999993</v>
      </c>
      <c r="K637" s="29">
        <v>32.4</v>
      </c>
      <c r="L637" s="29">
        <v>21.2</v>
      </c>
      <c r="M637" s="29">
        <v>8.48</v>
      </c>
      <c r="N637" s="29">
        <v>2.69</v>
      </c>
      <c r="O637" s="29" t="s">
        <v>94</v>
      </c>
      <c r="P637" s="29" t="s">
        <v>94</v>
      </c>
      <c r="Q637" s="29">
        <v>13.64</v>
      </c>
      <c r="R637" s="29" t="s">
        <v>582</v>
      </c>
      <c r="S637" s="29" t="s">
        <v>89</v>
      </c>
      <c r="T637" s="29" t="s">
        <v>89</v>
      </c>
      <c r="U637" s="29">
        <v>0</v>
      </c>
      <c r="V637" s="29">
        <f>U637</f>
        <v>0</v>
      </c>
      <c r="W637" s="61"/>
      <c r="X637" s="65"/>
      <c r="Z637" s="30" t="s">
        <v>91</v>
      </c>
      <c r="AA637" s="33" t="s">
        <v>583</v>
      </c>
    </row>
    <row r="638" spans="1:27" ht="9" customHeight="1" x14ac:dyDescent="0.2">
      <c r="A638" s="59"/>
      <c r="B638" s="60">
        <v>12</v>
      </c>
      <c r="C638" s="29">
        <v>7.4</v>
      </c>
      <c r="D638" s="29">
        <v>75</v>
      </c>
      <c r="E638" s="29">
        <v>3.21</v>
      </c>
      <c r="F638" s="29">
        <v>1.65</v>
      </c>
      <c r="G638" s="29" t="s">
        <v>94</v>
      </c>
      <c r="H638" s="29" t="s">
        <v>94</v>
      </c>
      <c r="I638" s="29" t="s">
        <v>94</v>
      </c>
      <c r="J638" s="29">
        <v>30.5</v>
      </c>
      <c r="K638" s="29">
        <v>32.4</v>
      </c>
      <c r="L638" s="29">
        <v>18</v>
      </c>
      <c r="M638" s="29">
        <v>7.2</v>
      </c>
      <c r="N638" s="29">
        <v>3.46</v>
      </c>
      <c r="O638" s="29" t="s">
        <v>94</v>
      </c>
      <c r="P638" s="29">
        <v>1.88</v>
      </c>
      <c r="Q638" s="29">
        <v>5.07</v>
      </c>
      <c r="R638" s="29" t="s">
        <v>160</v>
      </c>
      <c r="S638" s="29" t="s">
        <v>89</v>
      </c>
      <c r="T638" s="29" t="s">
        <v>89</v>
      </c>
      <c r="U638" s="29">
        <v>17.34</v>
      </c>
      <c r="V638" s="58">
        <f>AVERAGE(U638:U646)</f>
        <v>31.855555555555554</v>
      </c>
      <c r="W638" s="61"/>
      <c r="X638" s="65"/>
      <c r="Z638" s="30" t="s">
        <v>91</v>
      </c>
      <c r="AA638" s="33" t="s">
        <v>584</v>
      </c>
    </row>
    <row r="639" spans="1:27" ht="9" customHeight="1" x14ac:dyDescent="0.2">
      <c r="A639" s="59"/>
      <c r="B639" s="60"/>
      <c r="C639" s="29">
        <v>7.6</v>
      </c>
      <c r="D639" s="29">
        <v>73.400000000000006</v>
      </c>
      <c r="E639" s="29">
        <v>7.95</v>
      </c>
      <c r="F639" s="29">
        <v>1.5</v>
      </c>
      <c r="G639" s="29" t="s">
        <v>94</v>
      </c>
      <c r="H639" s="29" t="s">
        <v>94</v>
      </c>
      <c r="I639" s="29" t="s">
        <v>94</v>
      </c>
      <c r="J639" s="29">
        <v>39.799999999999997</v>
      </c>
      <c r="K639" s="29">
        <v>32</v>
      </c>
      <c r="L639" s="29">
        <v>8.1999999999999993</v>
      </c>
      <c r="M639" s="29">
        <v>3.28</v>
      </c>
      <c r="N639" s="29">
        <v>5.71</v>
      </c>
      <c r="O639" s="29">
        <v>0.01</v>
      </c>
      <c r="P639" s="29">
        <v>2.63</v>
      </c>
      <c r="Q639" s="29">
        <v>12.57</v>
      </c>
      <c r="R639" s="29" t="s">
        <v>94</v>
      </c>
      <c r="S639" s="29" t="s">
        <v>89</v>
      </c>
      <c r="T639" s="29" t="s">
        <v>89</v>
      </c>
      <c r="U639" s="29">
        <v>34.68</v>
      </c>
      <c r="V639" s="58"/>
      <c r="W639" s="61"/>
      <c r="X639" s="65"/>
      <c r="Z639" s="30" t="s">
        <v>91</v>
      </c>
      <c r="AA639" s="33" t="s">
        <v>583</v>
      </c>
    </row>
    <row r="640" spans="1:27" ht="9" customHeight="1" x14ac:dyDescent="0.2">
      <c r="A640" s="59"/>
      <c r="B640" s="60"/>
      <c r="C640" s="29">
        <v>7.09</v>
      </c>
      <c r="D640" s="29">
        <v>71.5</v>
      </c>
      <c r="E640" s="29">
        <v>2.89</v>
      </c>
      <c r="F640" s="29">
        <v>1.7</v>
      </c>
      <c r="G640" s="29" t="s">
        <v>94</v>
      </c>
      <c r="H640" s="29" t="s">
        <v>94</v>
      </c>
      <c r="I640" s="29" t="s">
        <v>94</v>
      </c>
      <c r="J640" s="29">
        <v>16.5</v>
      </c>
      <c r="K640" s="29">
        <v>20.399999999999999</v>
      </c>
      <c r="L640" s="29">
        <v>15</v>
      </c>
      <c r="M640" s="29">
        <v>6</v>
      </c>
      <c r="N640" s="29">
        <v>1.3</v>
      </c>
      <c r="O640" s="29">
        <v>0.01</v>
      </c>
      <c r="P640" s="29">
        <v>9.3800000000000008</v>
      </c>
      <c r="Q640" s="29">
        <v>4.3600000000000003</v>
      </c>
      <c r="R640" s="29" t="s">
        <v>94</v>
      </c>
      <c r="S640" s="29" t="s">
        <v>89</v>
      </c>
      <c r="T640" s="29" t="s">
        <v>89</v>
      </c>
      <c r="U640" s="29">
        <v>34.68</v>
      </c>
      <c r="V640" s="58"/>
      <c r="W640" s="61"/>
      <c r="X640" s="65"/>
      <c r="Z640" s="30" t="s">
        <v>91</v>
      </c>
      <c r="AA640" s="33" t="s">
        <v>583</v>
      </c>
    </row>
    <row r="641" spans="1:27" ht="9" customHeight="1" x14ac:dyDescent="0.2">
      <c r="A641" s="59"/>
      <c r="B641" s="60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9" t="s">
        <v>89</v>
      </c>
      <c r="T641" s="29" t="s">
        <v>89</v>
      </c>
      <c r="U641" s="29">
        <v>0</v>
      </c>
      <c r="V641" s="58"/>
      <c r="W641" s="61"/>
      <c r="X641" s="65"/>
      <c r="Z641" s="30" t="s">
        <v>91</v>
      </c>
      <c r="AA641" s="33" t="s">
        <v>585</v>
      </c>
    </row>
    <row r="642" spans="1:27" ht="9" customHeight="1" x14ac:dyDescent="0.2">
      <c r="A642" s="59"/>
      <c r="B642" s="60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9" t="s">
        <v>89</v>
      </c>
      <c r="T642" s="29" t="s">
        <v>89</v>
      </c>
      <c r="U642" s="29">
        <v>0</v>
      </c>
      <c r="V642" s="58"/>
      <c r="W642" s="61"/>
      <c r="X642" s="65"/>
      <c r="Z642" s="30" t="s">
        <v>91</v>
      </c>
      <c r="AA642" s="33" t="s">
        <v>586</v>
      </c>
    </row>
    <row r="643" spans="1:27" ht="9" customHeight="1" x14ac:dyDescent="0.2">
      <c r="A643" s="59"/>
      <c r="B643" s="60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9" t="s">
        <v>93</v>
      </c>
      <c r="T643" s="29" t="s">
        <v>93</v>
      </c>
      <c r="U643" s="29">
        <v>100</v>
      </c>
      <c r="V643" s="58"/>
      <c r="W643" s="61"/>
      <c r="X643" s="65"/>
      <c r="Z643" s="30" t="s">
        <v>91</v>
      </c>
      <c r="AA643" s="33" t="s">
        <v>587</v>
      </c>
    </row>
    <row r="644" spans="1:27" ht="9" customHeight="1" x14ac:dyDescent="0.2">
      <c r="A644" s="59"/>
      <c r="B644" s="60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9" t="s">
        <v>93</v>
      </c>
      <c r="T644" s="29" t="s">
        <v>93</v>
      </c>
      <c r="U644" s="29">
        <v>100</v>
      </c>
      <c r="V644" s="58"/>
      <c r="W644" s="61"/>
      <c r="X644" s="65"/>
      <c r="Z644" s="30" t="s">
        <v>91</v>
      </c>
      <c r="AA644" s="33" t="s">
        <v>581</v>
      </c>
    </row>
    <row r="645" spans="1:27" ht="9" customHeight="1" x14ac:dyDescent="0.2">
      <c r="A645" s="59"/>
      <c r="B645" s="60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9" t="s">
        <v>89</v>
      </c>
      <c r="T645" s="29" t="s">
        <v>89</v>
      </c>
      <c r="U645" s="29">
        <v>0</v>
      </c>
      <c r="V645" s="58"/>
      <c r="W645" s="61"/>
      <c r="X645" s="65"/>
      <c r="Z645" s="30" t="s">
        <v>91</v>
      </c>
      <c r="AA645" s="33" t="s">
        <v>581</v>
      </c>
    </row>
    <row r="646" spans="1:27" ht="9" customHeight="1" x14ac:dyDescent="0.2">
      <c r="A646" s="59"/>
      <c r="B646" s="60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9" t="s">
        <v>89</v>
      </c>
      <c r="T646" s="29" t="s">
        <v>89</v>
      </c>
      <c r="U646" s="29">
        <v>0</v>
      </c>
      <c r="V646" s="58"/>
      <c r="W646" s="61"/>
      <c r="X646" s="65"/>
      <c r="Z646" s="30" t="s">
        <v>91</v>
      </c>
      <c r="AA646" s="33" t="s">
        <v>579</v>
      </c>
    </row>
    <row r="647" spans="1:27" ht="9" customHeight="1" x14ac:dyDescent="0.2">
      <c r="A647" s="59" t="s">
        <v>41</v>
      </c>
      <c r="B647" s="60">
        <v>1</v>
      </c>
      <c r="C647" s="29">
        <v>7.19</v>
      </c>
      <c r="D647" s="29">
        <v>151</v>
      </c>
      <c r="E647" s="29">
        <v>0.15</v>
      </c>
      <c r="F647" s="29">
        <v>4</v>
      </c>
      <c r="G647" s="29" t="s">
        <v>94</v>
      </c>
      <c r="H647" s="29">
        <v>2.7</v>
      </c>
      <c r="I647" s="29" t="s">
        <v>94</v>
      </c>
      <c r="J647" s="29">
        <v>70.849999999999994</v>
      </c>
      <c r="K647" s="29">
        <v>79.709999999999994</v>
      </c>
      <c r="L647" s="29">
        <v>55.97</v>
      </c>
      <c r="M647" s="29">
        <v>22.39</v>
      </c>
      <c r="N647" s="29">
        <v>5.7</v>
      </c>
      <c r="O647" s="29" t="s">
        <v>94</v>
      </c>
      <c r="P647" s="29" t="s">
        <v>94</v>
      </c>
      <c r="Q647" s="29" t="s">
        <v>94</v>
      </c>
      <c r="R647" s="29" t="s">
        <v>187</v>
      </c>
      <c r="S647" s="29" t="s">
        <v>89</v>
      </c>
      <c r="T647" s="29" t="s">
        <v>89</v>
      </c>
      <c r="U647" s="29">
        <v>0</v>
      </c>
      <c r="V647" s="58">
        <f>AVERAGE(U647:U649)</f>
        <v>0</v>
      </c>
      <c r="W647" s="61">
        <f>AVERAGE(U647:U676)</f>
        <v>7.3433333333333337</v>
      </c>
      <c r="X647" s="63" t="s">
        <v>90</v>
      </c>
      <c r="Z647" s="30" t="s">
        <v>91</v>
      </c>
      <c r="AA647" s="33" t="s">
        <v>588</v>
      </c>
    </row>
    <row r="648" spans="1:27" ht="9" customHeight="1" x14ac:dyDescent="0.2">
      <c r="A648" s="59"/>
      <c r="B648" s="60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9" t="s">
        <v>89</v>
      </c>
      <c r="T648" s="29" t="s">
        <v>89</v>
      </c>
      <c r="U648" s="29">
        <v>0</v>
      </c>
      <c r="V648" s="58"/>
      <c r="W648" s="61"/>
      <c r="X648" s="63"/>
      <c r="Z648" s="30" t="s">
        <v>91</v>
      </c>
      <c r="AA648" s="33" t="s">
        <v>589</v>
      </c>
    </row>
    <row r="649" spans="1:27" ht="9" customHeight="1" x14ac:dyDescent="0.2">
      <c r="A649" s="59"/>
      <c r="B649" s="60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9" t="s">
        <v>89</v>
      </c>
      <c r="T649" s="29" t="s">
        <v>89</v>
      </c>
      <c r="U649" s="29">
        <v>0</v>
      </c>
      <c r="V649" s="58"/>
      <c r="W649" s="61"/>
      <c r="X649" s="63"/>
      <c r="Z649" s="30" t="s">
        <v>91</v>
      </c>
      <c r="AA649" s="33" t="s">
        <v>590</v>
      </c>
    </row>
    <row r="650" spans="1:27" ht="9" customHeight="1" x14ac:dyDescent="0.2">
      <c r="A650" s="59"/>
      <c r="B650" s="60">
        <v>2</v>
      </c>
      <c r="C650" s="29">
        <v>7.21</v>
      </c>
      <c r="D650" s="29">
        <v>154.30000000000001</v>
      </c>
      <c r="E650" s="29">
        <v>0.39</v>
      </c>
      <c r="F650" s="29">
        <v>3</v>
      </c>
      <c r="G650" s="29" t="s">
        <v>94</v>
      </c>
      <c r="H650" s="29">
        <v>2.65</v>
      </c>
      <c r="I650" s="29" t="s">
        <v>94</v>
      </c>
      <c r="J650" s="29">
        <v>76.010000000000005</v>
      </c>
      <c r="K650" s="29">
        <v>76.959999999999994</v>
      </c>
      <c r="L650" s="29">
        <v>55.54</v>
      </c>
      <c r="M650" s="29">
        <v>22.22</v>
      </c>
      <c r="N650" s="29">
        <v>5.14</v>
      </c>
      <c r="O650" s="29" t="s">
        <v>94</v>
      </c>
      <c r="P650" s="29" t="s">
        <v>94</v>
      </c>
      <c r="Q650" s="29">
        <v>0.79</v>
      </c>
      <c r="R650" s="29" t="s">
        <v>591</v>
      </c>
      <c r="S650" s="29" t="s">
        <v>89</v>
      </c>
      <c r="T650" s="29" t="s">
        <v>89</v>
      </c>
      <c r="U650" s="29">
        <v>0</v>
      </c>
      <c r="V650" s="58">
        <f>AVERAGE(U650:U652)</f>
        <v>0</v>
      </c>
      <c r="W650" s="61"/>
      <c r="X650" s="63"/>
      <c r="Z650" s="30" t="s">
        <v>91</v>
      </c>
      <c r="AA650" s="33" t="s">
        <v>592</v>
      </c>
    </row>
    <row r="651" spans="1:27" ht="9" customHeight="1" x14ac:dyDescent="0.2">
      <c r="A651" s="59"/>
      <c r="B651" s="60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9" t="s">
        <v>89</v>
      </c>
      <c r="T651" s="29" t="s">
        <v>89</v>
      </c>
      <c r="U651" s="29">
        <v>0</v>
      </c>
      <c r="V651" s="58"/>
      <c r="W651" s="61"/>
      <c r="X651" s="63"/>
      <c r="Z651" s="30" t="s">
        <v>91</v>
      </c>
      <c r="AA651" s="33" t="s">
        <v>593</v>
      </c>
    </row>
    <row r="652" spans="1:27" ht="9" customHeight="1" x14ac:dyDescent="0.2">
      <c r="A652" s="59"/>
      <c r="B652" s="60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9" t="s">
        <v>89</v>
      </c>
      <c r="T652" s="29" t="s">
        <v>89</v>
      </c>
      <c r="U652" s="29">
        <v>0</v>
      </c>
      <c r="V652" s="58"/>
      <c r="W652" s="61"/>
      <c r="X652" s="63"/>
      <c r="Z652" s="30" t="s">
        <v>91</v>
      </c>
      <c r="AA652" s="33" t="s">
        <v>594</v>
      </c>
    </row>
    <row r="653" spans="1:27" ht="9" customHeight="1" x14ac:dyDescent="0.2">
      <c r="A653" s="59"/>
      <c r="B653" s="60">
        <v>3</v>
      </c>
      <c r="C653" s="29">
        <v>7.25</v>
      </c>
      <c r="D653" s="29">
        <v>143</v>
      </c>
      <c r="E653" s="29">
        <v>0.34</v>
      </c>
      <c r="F653" s="29">
        <v>7</v>
      </c>
      <c r="G653" s="29" t="s">
        <v>94</v>
      </c>
      <c r="H653" s="29">
        <v>4.4400000000000004</v>
      </c>
      <c r="I653" s="29" t="s">
        <v>94</v>
      </c>
      <c r="J653" s="29">
        <v>64.7</v>
      </c>
      <c r="K653" s="29">
        <v>61.9</v>
      </c>
      <c r="L653" s="29">
        <v>57.66</v>
      </c>
      <c r="M653" s="29">
        <v>23.07</v>
      </c>
      <c r="N653" s="29">
        <v>1.02</v>
      </c>
      <c r="O653" s="29" t="s">
        <v>94</v>
      </c>
      <c r="P653" s="29" t="s">
        <v>94</v>
      </c>
      <c r="Q653" s="29">
        <v>0.43</v>
      </c>
      <c r="R653" s="29" t="s">
        <v>280</v>
      </c>
      <c r="S653" s="29" t="s">
        <v>89</v>
      </c>
      <c r="T653" s="29" t="s">
        <v>89</v>
      </c>
      <c r="U653" s="29">
        <v>0</v>
      </c>
      <c r="V653" s="58">
        <f>AVERAGE(U653:U655)</f>
        <v>0</v>
      </c>
      <c r="W653" s="61"/>
      <c r="X653" s="63"/>
      <c r="Z653" s="30" t="s">
        <v>91</v>
      </c>
      <c r="AA653" s="33" t="s">
        <v>595</v>
      </c>
    </row>
    <row r="654" spans="1:27" ht="9" customHeight="1" x14ac:dyDescent="0.2">
      <c r="A654" s="59"/>
      <c r="B654" s="60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9" t="s">
        <v>89</v>
      </c>
      <c r="T654" s="29" t="s">
        <v>89</v>
      </c>
      <c r="U654" s="29">
        <v>0</v>
      </c>
      <c r="V654" s="58"/>
      <c r="W654" s="61"/>
      <c r="X654" s="63"/>
      <c r="Z654" s="30" t="s">
        <v>91</v>
      </c>
      <c r="AA654" s="33" t="s">
        <v>596</v>
      </c>
    </row>
    <row r="655" spans="1:27" ht="9" customHeight="1" x14ac:dyDescent="0.2">
      <c r="A655" s="59"/>
      <c r="B655" s="60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9" t="s">
        <v>89</v>
      </c>
      <c r="T655" s="29" t="s">
        <v>89</v>
      </c>
      <c r="U655" s="29">
        <v>0</v>
      </c>
      <c r="V655" s="58"/>
      <c r="W655" s="61"/>
      <c r="X655" s="63"/>
      <c r="Z655" s="30" t="s">
        <v>91</v>
      </c>
      <c r="AA655" s="33" t="s">
        <v>597</v>
      </c>
    </row>
    <row r="656" spans="1:27" ht="9" customHeight="1" x14ac:dyDescent="0.2">
      <c r="A656" s="59"/>
      <c r="B656" s="60">
        <v>4</v>
      </c>
      <c r="C656" s="29">
        <v>7.4</v>
      </c>
      <c r="D656" s="29">
        <v>149</v>
      </c>
      <c r="E656" s="29">
        <v>0.45</v>
      </c>
      <c r="F656" s="29">
        <v>6.5</v>
      </c>
      <c r="G656" s="29" t="s">
        <v>94</v>
      </c>
      <c r="H656" s="29">
        <v>4.74</v>
      </c>
      <c r="I656" s="29" t="s">
        <v>94</v>
      </c>
      <c r="J656" s="29">
        <v>58.06</v>
      </c>
      <c r="K656" s="29">
        <v>74.41</v>
      </c>
      <c r="L656" s="29">
        <v>56.6</v>
      </c>
      <c r="M656" s="29">
        <v>22.64</v>
      </c>
      <c r="N656" s="29">
        <v>4.2699999999999996</v>
      </c>
      <c r="O656" s="29" t="s">
        <v>94</v>
      </c>
      <c r="P656" s="29" t="s">
        <v>94</v>
      </c>
      <c r="Q656" s="29">
        <v>11.5</v>
      </c>
      <c r="R656" s="29" t="s">
        <v>598</v>
      </c>
      <c r="S656" s="29" t="s">
        <v>93</v>
      </c>
      <c r="T656" s="29" t="s">
        <v>89</v>
      </c>
      <c r="U656" s="29">
        <v>18.18</v>
      </c>
      <c r="V656" s="58">
        <f>AVERAGE(U656:U658)</f>
        <v>31.060000000000002</v>
      </c>
      <c r="W656" s="61"/>
      <c r="X656" s="63"/>
      <c r="Z656" s="30" t="s">
        <v>91</v>
      </c>
      <c r="AA656" s="33" t="s">
        <v>599</v>
      </c>
    </row>
    <row r="657" spans="1:27" ht="9" customHeight="1" x14ac:dyDescent="0.2">
      <c r="A657" s="59"/>
      <c r="B657" s="60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9" t="s">
        <v>93</v>
      </c>
      <c r="T657" s="29" t="s">
        <v>89</v>
      </c>
      <c r="U657" s="29">
        <v>37.5</v>
      </c>
      <c r="V657" s="58"/>
      <c r="W657" s="61"/>
      <c r="X657" s="63"/>
      <c r="Z657" s="30" t="s">
        <v>91</v>
      </c>
      <c r="AA657" s="33" t="s">
        <v>600</v>
      </c>
    </row>
    <row r="658" spans="1:27" ht="9" customHeight="1" x14ac:dyDescent="0.2">
      <c r="A658" s="59"/>
      <c r="B658" s="60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9" t="s">
        <v>93</v>
      </c>
      <c r="T658" s="29" t="s">
        <v>89</v>
      </c>
      <c r="U658" s="29">
        <v>37.5</v>
      </c>
      <c r="V658" s="58"/>
      <c r="W658" s="61"/>
      <c r="X658" s="63"/>
      <c r="Z658" s="31" t="s">
        <v>91</v>
      </c>
      <c r="AA658" s="33" t="s">
        <v>601</v>
      </c>
    </row>
    <row r="659" spans="1:27" ht="9" customHeight="1" x14ac:dyDescent="0.2">
      <c r="A659" s="59"/>
      <c r="B659" s="60">
        <v>5</v>
      </c>
      <c r="C659" s="29">
        <v>7.1</v>
      </c>
      <c r="D659" s="29">
        <v>142.1</v>
      </c>
      <c r="E659" s="29">
        <v>0.57999999999999996</v>
      </c>
      <c r="F659" s="29">
        <v>0.26</v>
      </c>
      <c r="G659" s="29" t="s">
        <v>94</v>
      </c>
      <c r="H659" s="29">
        <v>8.59</v>
      </c>
      <c r="I659" s="29" t="s">
        <v>94</v>
      </c>
      <c r="J659" s="29">
        <v>55.22</v>
      </c>
      <c r="K659" s="29">
        <v>63.13</v>
      </c>
      <c r="L659" s="29">
        <v>49.01</v>
      </c>
      <c r="M659" s="29">
        <v>19.600000000000001</v>
      </c>
      <c r="N659" s="29">
        <v>3.39</v>
      </c>
      <c r="O659" s="29" t="s">
        <v>94</v>
      </c>
      <c r="P659" s="29" t="s">
        <v>94</v>
      </c>
      <c r="Q659" s="29">
        <v>11.86</v>
      </c>
      <c r="R659" s="29" t="s">
        <v>273</v>
      </c>
      <c r="S659" s="29" t="s">
        <v>93</v>
      </c>
      <c r="T659" s="29" t="s">
        <v>89</v>
      </c>
      <c r="U659" s="29">
        <v>17.440000000000001</v>
      </c>
      <c r="V659" s="58">
        <f>AVERAGE(U659:U661)</f>
        <v>30.813333333333333</v>
      </c>
      <c r="W659" s="61"/>
      <c r="X659" s="63"/>
      <c r="Z659" s="30" t="s">
        <v>91</v>
      </c>
      <c r="AA659" s="33" t="s">
        <v>590</v>
      </c>
    </row>
    <row r="660" spans="1:27" ht="9" customHeight="1" x14ac:dyDescent="0.2">
      <c r="A660" s="59"/>
      <c r="B660" s="60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9" t="s">
        <v>93</v>
      </c>
      <c r="T660" s="29" t="s">
        <v>89</v>
      </c>
      <c r="U660" s="29">
        <v>37.5</v>
      </c>
      <c r="V660" s="58"/>
      <c r="W660" s="61"/>
      <c r="X660" s="63"/>
      <c r="Z660" s="30" t="s">
        <v>91</v>
      </c>
      <c r="AA660" s="33" t="s">
        <v>602</v>
      </c>
    </row>
    <row r="661" spans="1:27" ht="9" customHeight="1" x14ac:dyDescent="0.2">
      <c r="A661" s="59"/>
      <c r="B661" s="60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9" t="s">
        <v>93</v>
      </c>
      <c r="T661" s="29" t="s">
        <v>89</v>
      </c>
      <c r="U661" s="29">
        <v>37.5</v>
      </c>
      <c r="V661" s="58"/>
      <c r="W661" s="61"/>
      <c r="X661" s="63"/>
      <c r="Z661" s="30" t="s">
        <v>91</v>
      </c>
      <c r="AA661" s="33" t="s">
        <v>603</v>
      </c>
    </row>
    <row r="662" spans="1:27" ht="9" customHeight="1" x14ac:dyDescent="0.2">
      <c r="A662" s="59"/>
      <c r="B662" s="60">
        <v>9</v>
      </c>
      <c r="C662" s="29">
        <v>7.2</v>
      </c>
      <c r="D662" s="29">
        <v>186.6</v>
      </c>
      <c r="E662" s="29">
        <v>0.19</v>
      </c>
      <c r="F662" s="29">
        <v>7.45</v>
      </c>
      <c r="G662" s="29" t="s">
        <v>94</v>
      </c>
      <c r="H662" s="29">
        <v>10.97</v>
      </c>
      <c r="I662" s="29" t="s">
        <v>94</v>
      </c>
      <c r="J662" s="29">
        <v>78.91</v>
      </c>
      <c r="K662" s="29">
        <v>95.44</v>
      </c>
      <c r="L662" s="29">
        <v>68.27</v>
      </c>
      <c r="M662" s="29">
        <v>27.31</v>
      </c>
      <c r="N662" s="29">
        <v>6.52</v>
      </c>
      <c r="O662" s="29">
        <v>0.01</v>
      </c>
      <c r="P662" s="29" t="s">
        <v>94</v>
      </c>
      <c r="Q662" s="29">
        <v>12.21</v>
      </c>
      <c r="R662" s="29" t="s">
        <v>604</v>
      </c>
      <c r="S662" s="29" t="s">
        <v>89</v>
      </c>
      <c r="T662" s="29" t="s">
        <v>89</v>
      </c>
      <c r="U662" s="29">
        <v>0</v>
      </c>
      <c r="V662" s="58">
        <f>AVERAGE(U662:U667)</f>
        <v>0</v>
      </c>
      <c r="W662" s="61"/>
      <c r="X662" s="63"/>
      <c r="Z662" s="30" t="s">
        <v>91</v>
      </c>
      <c r="AA662" s="33" t="s">
        <v>589</v>
      </c>
    </row>
    <row r="663" spans="1:27" ht="9" customHeight="1" x14ac:dyDescent="0.2">
      <c r="A663" s="59"/>
      <c r="B663" s="60"/>
      <c r="C663" s="29">
        <v>6.9</v>
      </c>
      <c r="D663" s="29">
        <v>182.9</v>
      </c>
      <c r="E663" s="29">
        <v>0.78</v>
      </c>
      <c r="F663" s="29">
        <v>4.01</v>
      </c>
      <c r="G663" s="29" t="s">
        <v>94</v>
      </c>
      <c r="H663" s="29">
        <v>3.75</v>
      </c>
      <c r="I663" s="29" t="s">
        <v>94</v>
      </c>
      <c r="J663" s="29">
        <v>73.599999999999994</v>
      </c>
      <c r="K663" s="29">
        <v>84.96</v>
      </c>
      <c r="L663" s="29">
        <v>62.49</v>
      </c>
      <c r="M663" s="29">
        <v>25</v>
      </c>
      <c r="N663" s="29">
        <v>5.39</v>
      </c>
      <c r="O663" s="29">
        <v>0.02</v>
      </c>
      <c r="P663" s="29" t="s">
        <v>94</v>
      </c>
      <c r="Q663" s="29">
        <v>12.57</v>
      </c>
      <c r="R663" s="29" t="s">
        <v>134</v>
      </c>
      <c r="S663" s="29" t="s">
        <v>89</v>
      </c>
      <c r="T663" s="29" t="s">
        <v>89</v>
      </c>
      <c r="U663" s="29">
        <v>0</v>
      </c>
      <c r="V663" s="58"/>
      <c r="W663" s="61"/>
      <c r="X663" s="63"/>
      <c r="Z663" s="31" t="s">
        <v>91</v>
      </c>
      <c r="AA663" s="33" t="s">
        <v>605</v>
      </c>
    </row>
    <row r="664" spans="1:27" ht="9" customHeight="1" x14ac:dyDescent="0.2">
      <c r="A664" s="59"/>
      <c r="B664" s="60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9" t="s">
        <v>89</v>
      </c>
      <c r="T664" s="29" t="s">
        <v>89</v>
      </c>
      <c r="U664" s="29">
        <v>0</v>
      </c>
      <c r="V664" s="58"/>
      <c r="W664" s="61"/>
      <c r="X664" s="63"/>
      <c r="Z664" s="30" t="s">
        <v>91</v>
      </c>
      <c r="AA664" s="33" t="s">
        <v>589</v>
      </c>
    </row>
    <row r="665" spans="1:27" ht="9" customHeight="1" x14ac:dyDescent="0.2">
      <c r="A665" s="59"/>
      <c r="B665" s="60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9" t="s">
        <v>89</v>
      </c>
      <c r="T665" s="29" t="s">
        <v>89</v>
      </c>
      <c r="U665" s="29">
        <v>0</v>
      </c>
      <c r="V665" s="58"/>
      <c r="W665" s="61"/>
      <c r="X665" s="63"/>
      <c r="Z665" s="30" t="s">
        <v>91</v>
      </c>
      <c r="AA665" s="33" t="s">
        <v>606</v>
      </c>
    </row>
    <row r="666" spans="1:27" ht="9" customHeight="1" x14ac:dyDescent="0.2">
      <c r="A666" s="59"/>
      <c r="B666" s="60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9" t="s">
        <v>89</v>
      </c>
      <c r="T666" s="29" t="s">
        <v>89</v>
      </c>
      <c r="U666" s="29">
        <v>0</v>
      </c>
      <c r="V666" s="58"/>
      <c r="W666" s="61"/>
      <c r="X666" s="63"/>
      <c r="Z666" s="30" t="s">
        <v>91</v>
      </c>
      <c r="AA666" s="33" t="s">
        <v>589</v>
      </c>
    </row>
    <row r="667" spans="1:27" ht="9" customHeight="1" x14ac:dyDescent="0.2">
      <c r="A667" s="59"/>
      <c r="B667" s="60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9" t="s">
        <v>89</v>
      </c>
      <c r="T667" s="29" t="s">
        <v>89</v>
      </c>
      <c r="U667" s="29">
        <v>0</v>
      </c>
      <c r="V667" s="58"/>
      <c r="W667" s="61"/>
      <c r="X667" s="63"/>
      <c r="Z667" s="30" t="s">
        <v>91</v>
      </c>
      <c r="AA667" s="33" t="s">
        <v>607</v>
      </c>
    </row>
    <row r="668" spans="1:27" ht="9" customHeight="1" x14ac:dyDescent="0.2">
      <c r="A668" s="59"/>
      <c r="B668" s="60">
        <v>10</v>
      </c>
      <c r="C668" s="29">
        <v>7.9</v>
      </c>
      <c r="D668" s="29">
        <v>190.5</v>
      </c>
      <c r="E668" s="29">
        <v>0.28000000000000003</v>
      </c>
      <c r="F668" s="29">
        <v>1.95</v>
      </c>
      <c r="G668" s="29" t="s">
        <v>94</v>
      </c>
      <c r="H668" s="29">
        <v>3.65</v>
      </c>
      <c r="I668" s="29" t="s">
        <v>94</v>
      </c>
      <c r="J668" s="29">
        <v>80.2</v>
      </c>
      <c r="K668" s="29">
        <v>79.2</v>
      </c>
      <c r="L668" s="29">
        <v>64.8</v>
      </c>
      <c r="M668" s="29">
        <v>25.92</v>
      </c>
      <c r="N668" s="29">
        <v>3.46</v>
      </c>
      <c r="O668" s="29" t="s">
        <v>94</v>
      </c>
      <c r="P668" s="29" t="s">
        <v>94</v>
      </c>
      <c r="Q668" s="29">
        <v>12.93</v>
      </c>
      <c r="R668" s="29" t="s">
        <v>608</v>
      </c>
      <c r="S668" s="29" t="s">
        <v>89</v>
      </c>
      <c r="T668" s="29" t="s">
        <v>89</v>
      </c>
      <c r="U668" s="29">
        <v>0</v>
      </c>
      <c r="V668" s="58">
        <f>AVERAGE(U668:U670)</f>
        <v>0</v>
      </c>
      <c r="W668" s="61"/>
      <c r="X668" s="63"/>
      <c r="Z668" s="30" t="s">
        <v>91</v>
      </c>
      <c r="AA668" s="33" t="s">
        <v>609</v>
      </c>
    </row>
    <row r="669" spans="1:27" ht="9" customHeight="1" x14ac:dyDescent="0.2">
      <c r="A669" s="59"/>
      <c r="B669" s="60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9" t="s">
        <v>89</v>
      </c>
      <c r="T669" s="29" t="s">
        <v>89</v>
      </c>
      <c r="U669" s="29">
        <v>0</v>
      </c>
      <c r="V669" s="58"/>
      <c r="W669" s="61"/>
      <c r="X669" s="63"/>
      <c r="Z669" s="30" t="s">
        <v>91</v>
      </c>
      <c r="AA669" s="33" t="s">
        <v>610</v>
      </c>
    </row>
    <row r="670" spans="1:27" ht="9" customHeight="1" x14ac:dyDescent="0.2">
      <c r="A670" s="59"/>
      <c r="B670" s="60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9" t="s">
        <v>89</v>
      </c>
      <c r="T670" s="29" t="s">
        <v>89</v>
      </c>
      <c r="U670" s="29">
        <v>0</v>
      </c>
      <c r="V670" s="58"/>
      <c r="W670" s="61"/>
      <c r="X670" s="63"/>
      <c r="Z670" s="30" t="s">
        <v>91</v>
      </c>
      <c r="AA670" s="33" t="s">
        <v>611</v>
      </c>
    </row>
    <row r="671" spans="1:27" ht="9" customHeight="1" x14ac:dyDescent="0.2">
      <c r="A671" s="59"/>
      <c r="B671" s="60">
        <v>11</v>
      </c>
      <c r="C671" s="29">
        <v>7.4</v>
      </c>
      <c r="D671" s="29">
        <v>166.5</v>
      </c>
      <c r="E671" s="29">
        <v>0.46</v>
      </c>
      <c r="F671" s="29">
        <v>3.1</v>
      </c>
      <c r="G671" s="29" t="s">
        <v>94</v>
      </c>
      <c r="H671" s="29" t="s">
        <v>94</v>
      </c>
      <c r="I671" s="29" t="s">
        <v>94</v>
      </c>
      <c r="J671" s="29">
        <v>69.599999999999994</v>
      </c>
      <c r="K671" s="29">
        <v>69.599999999999994</v>
      </c>
      <c r="L671" s="29">
        <v>49.4</v>
      </c>
      <c r="M671" s="29">
        <v>19.760000000000002</v>
      </c>
      <c r="N671" s="29">
        <v>4.8499999999999996</v>
      </c>
      <c r="O671" s="29">
        <v>0.01</v>
      </c>
      <c r="P671" s="29" t="s">
        <v>94</v>
      </c>
      <c r="Q671" s="29">
        <v>12.93</v>
      </c>
      <c r="R671" s="29" t="s">
        <v>440</v>
      </c>
      <c r="S671" s="29" t="s">
        <v>89</v>
      </c>
      <c r="T671" s="29" t="s">
        <v>89</v>
      </c>
      <c r="U671" s="29">
        <v>0</v>
      </c>
      <c r="V671" s="58">
        <f>AVERAGE(U671:U673)</f>
        <v>0</v>
      </c>
      <c r="W671" s="61"/>
      <c r="X671" s="63"/>
      <c r="Z671" s="30" t="s">
        <v>91</v>
      </c>
      <c r="AA671" s="33" t="s">
        <v>597</v>
      </c>
    </row>
    <row r="672" spans="1:27" ht="9" customHeight="1" x14ac:dyDescent="0.2">
      <c r="A672" s="59"/>
      <c r="B672" s="60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9" t="s">
        <v>89</v>
      </c>
      <c r="T672" s="29" t="s">
        <v>89</v>
      </c>
      <c r="U672" s="29">
        <v>0</v>
      </c>
      <c r="V672" s="58"/>
      <c r="W672" s="61"/>
      <c r="X672" s="63"/>
      <c r="Z672" s="30" t="s">
        <v>91</v>
      </c>
      <c r="AA672" s="33" t="s">
        <v>612</v>
      </c>
    </row>
    <row r="673" spans="1:27" ht="9" customHeight="1" x14ac:dyDescent="0.2">
      <c r="A673" s="59"/>
      <c r="B673" s="60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9" t="s">
        <v>89</v>
      </c>
      <c r="T673" s="29" t="s">
        <v>89</v>
      </c>
      <c r="U673" s="29">
        <v>0</v>
      </c>
      <c r="V673" s="58"/>
      <c r="W673" s="61"/>
      <c r="X673" s="63"/>
      <c r="Z673" s="30" t="s">
        <v>91</v>
      </c>
      <c r="AA673" s="33" t="s">
        <v>612</v>
      </c>
    </row>
    <row r="674" spans="1:27" ht="9" customHeight="1" x14ac:dyDescent="0.2">
      <c r="A674" s="59"/>
      <c r="B674" s="60">
        <v>12</v>
      </c>
      <c r="C674" s="29">
        <v>7.78</v>
      </c>
      <c r="D674" s="29">
        <v>172</v>
      </c>
      <c r="E674" s="29">
        <v>2.2400000000000002</v>
      </c>
      <c r="F674" s="29">
        <v>3.05</v>
      </c>
      <c r="G674" s="29" t="s">
        <v>94</v>
      </c>
      <c r="H674" s="29" t="s">
        <v>94</v>
      </c>
      <c r="I674" s="29" t="s">
        <v>94</v>
      </c>
      <c r="J674" s="29">
        <v>78.099999999999994</v>
      </c>
      <c r="K674" s="29">
        <v>76.400000000000006</v>
      </c>
      <c r="L674" s="29">
        <v>54</v>
      </c>
      <c r="M674" s="29">
        <v>21.6</v>
      </c>
      <c r="N674" s="29">
        <v>5.38</v>
      </c>
      <c r="O674" s="29">
        <v>0.01</v>
      </c>
      <c r="P674" s="29">
        <v>1.1299999999999999</v>
      </c>
      <c r="Q674" s="29">
        <v>4</v>
      </c>
      <c r="R674" s="29" t="s">
        <v>94</v>
      </c>
      <c r="S674" s="29" t="s">
        <v>89</v>
      </c>
      <c r="T674" s="29" t="s">
        <v>89</v>
      </c>
      <c r="U674" s="29">
        <v>34.68</v>
      </c>
      <c r="V674" s="58">
        <f>AVERAGE(U674:U676)</f>
        <v>11.56</v>
      </c>
      <c r="W674" s="61"/>
      <c r="X674" s="63"/>
      <c r="Z674" s="30" t="s">
        <v>91</v>
      </c>
      <c r="AA674" s="33" t="s">
        <v>596</v>
      </c>
    </row>
    <row r="675" spans="1:27" ht="9" customHeight="1" x14ac:dyDescent="0.2">
      <c r="A675" s="59"/>
      <c r="B675" s="60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9" t="s">
        <v>89</v>
      </c>
      <c r="T675" s="29" t="s">
        <v>89</v>
      </c>
      <c r="U675" s="29">
        <v>0</v>
      </c>
      <c r="V675" s="58"/>
      <c r="W675" s="61"/>
      <c r="X675" s="63"/>
      <c r="Z675" s="30" t="s">
        <v>91</v>
      </c>
      <c r="AA675" s="33" t="s">
        <v>613</v>
      </c>
    </row>
    <row r="676" spans="1:27" ht="9" customHeight="1" x14ac:dyDescent="0.2">
      <c r="A676" s="59"/>
      <c r="B676" s="60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9" t="s">
        <v>89</v>
      </c>
      <c r="T676" s="29" t="s">
        <v>89</v>
      </c>
      <c r="U676" s="29">
        <v>0</v>
      </c>
      <c r="V676" s="58"/>
      <c r="W676" s="61"/>
      <c r="X676" s="63"/>
      <c r="Z676" s="30" t="s">
        <v>91</v>
      </c>
      <c r="AA676" s="33" t="s">
        <v>596</v>
      </c>
    </row>
    <row r="677" spans="1:27" ht="9" customHeight="1" x14ac:dyDescent="0.2">
      <c r="A677" s="59" t="s">
        <v>42</v>
      </c>
      <c r="B677" s="60">
        <v>10</v>
      </c>
      <c r="C677" s="29">
        <v>7.56</v>
      </c>
      <c r="D677" s="29">
        <v>35.299999999999997</v>
      </c>
      <c r="E677" s="29">
        <v>0.57999999999999996</v>
      </c>
      <c r="F677" s="29">
        <v>2.25</v>
      </c>
      <c r="G677" s="29" t="s">
        <v>94</v>
      </c>
      <c r="H677" s="29">
        <v>2.75</v>
      </c>
      <c r="I677" s="29" t="s">
        <v>94</v>
      </c>
      <c r="J677" s="29">
        <v>14.8</v>
      </c>
      <c r="K677" s="29">
        <v>30.4</v>
      </c>
      <c r="L677" s="29">
        <v>11.8</v>
      </c>
      <c r="M677" s="29">
        <v>4.72</v>
      </c>
      <c r="N677" s="29">
        <v>4.46</v>
      </c>
      <c r="O677" s="29" t="s">
        <v>94</v>
      </c>
      <c r="P677" s="29">
        <v>0.88</v>
      </c>
      <c r="Q677" s="29">
        <v>14</v>
      </c>
      <c r="R677" s="29" t="s">
        <v>176</v>
      </c>
      <c r="S677" s="29" t="s">
        <v>89</v>
      </c>
      <c r="T677" s="29" t="s">
        <v>89</v>
      </c>
      <c r="U677" s="29">
        <v>0</v>
      </c>
      <c r="V677" s="58">
        <f>AVERAGE(U677:U679)</f>
        <v>0</v>
      </c>
      <c r="W677" s="61">
        <f>AVERAGE(U677:U685)</f>
        <v>35.573333333333331</v>
      </c>
      <c r="X677" s="66" t="s">
        <v>89</v>
      </c>
      <c r="Z677" s="30" t="s">
        <v>91</v>
      </c>
      <c r="AA677" s="33" t="s">
        <v>614</v>
      </c>
    </row>
    <row r="678" spans="1:27" ht="9" customHeight="1" x14ac:dyDescent="0.2">
      <c r="A678" s="59"/>
      <c r="B678" s="60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9" t="s">
        <v>89</v>
      </c>
      <c r="T678" s="29" t="s">
        <v>89</v>
      </c>
      <c r="U678" s="29">
        <v>0</v>
      </c>
      <c r="V678" s="58"/>
      <c r="W678" s="61"/>
      <c r="X678" s="66"/>
      <c r="Z678" s="30" t="s">
        <v>91</v>
      </c>
      <c r="AA678" s="33" t="s">
        <v>615</v>
      </c>
    </row>
    <row r="679" spans="1:27" ht="9" customHeight="1" x14ac:dyDescent="0.2">
      <c r="A679" s="59"/>
      <c r="B679" s="60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9" t="s">
        <v>89</v>
      </c>
      <c r="T679" s="29" t="s">
        <v>89</v>
      </c>
      <c r="U679" s="29">
        <v>0</v>
      </c>
      <c r="V679" s="58"/>
      <c r="W679" s="61"/>
      <c r="X679" s="66"/>
      <c r="Z679" s="30" t="s">
        <v>91</v>
      </c>
      <c r="AA679" s="33" t="s">
        <v>616</v>
      </c>
    </row>
    <row r="680" spans="1:27" ht="9" customHeight="1" x14ac:dyDescent="0.2">
      <c r="A680" s="59"/>
      <c r="B680" s="60">
        <v>11</v>
      </c>
      <c r="C680" s="29">
        <v>5.8</v>
      </c>
      <c r="D680" s="29">
        <v>30.4</v>
      </c>
      <c r="E680" s="29">
        <v>0.24</v>
      </c>
      <c r="F680" s="29">
        <v>0.95</v>
      </c>
      <c r="G680" s="29" t="s">
        <v>94</v>
      </c>
      <c r="H680" s="29" t="s">
        <v>94</v>
      </c>
      <c r="I680" s="29" t="s">
        <v>94</v>
      </c>
      <c r="J680" s="29">
        <v>14.1</v>
      </c>
      <c r="K680" s="29">
        <v>11.8</v>
      </c>
      <c r="L680" s="29">
        <v>7.2</v>
      </c>
      <c r="M680" s="29">
        <v>2.88</v>
      </c>
      <c r="N680" s="29">
        <v>1.1000000000000001</v>
      </c>
      <c r="O680" s="29">
        <v>0.01</v>
      </c>
      <c r="P680" s="29">
        <v>0.13</v>
      </c>
      <c r="Q680" s="29">
        <v>14.36</v>
      </c>
      <c r="R680" s="29" t="s">
        <v>94</v>
      </c>
      <c r="S680" s="29" t="s">
        <v>93</v>
      </c>
      <c r="T680" s="29" t="s">
        <v>93</v>
      </c>
      <c r="U680" s="29">
        <v>65.319999999999993</v>
      </c>
      <c r="V680" s="58">
        <f>AVERAGE(U680:U682)</f>
        <v>88.44</v>
      </c>
      <c r="W680" s="61"/>
      <c r="X680" s="66"/>
      <c r="Z680" s="30" t="s">
        <v>91</v>
      </c>
      <c r="AA680" s="33" t="s">
        <v>617</v>
      </c>
    </row>
    <row r="681" spans="1:27" ht="9" customHeight="1" x14ac:dyDescent="0.2">
      <c r="A681" s="59"/>
      <c r="B681" s="60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9" t="s">
        <v>93</v>
      </c>
      <c r="T681" s="29" t="s">
        <v>93</v>
      </c>
      <c r="U681" s="29">
        <v>100</v>
      </c>
      <c r="V681" s="58"/>
      <c r="W681" s="61"/>
      <c r="X681" s="66"/>
      <c r="Z681" s="30" t="s">
        <v>91</v>
      </c>
      <c r="AA681" s="33" t="s">
        <v>618</v>
      </c>
    </row>
    <row r="682" spans="1:27" ht="9" customHeight="1" x14ac:dyDescent="0.2">
      <c r="A682" s="59"/>
      <c r="B682" s="60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9" t="s">
        <v>93</v>
      </c>
      <c r="T682" s="29" t="s">
        <v>93</v>
      </c>
      <c r="U682" s="29">
        <v>100</v>
      </c>
      <c r="V682" s="58"/>
      <c r="W682" s="61"/>
      <c r="X682" s="66"/>
      <c r="Z682" s="30" t="s">
        <v>91</v>
      </c>
      <c r="AA682" s="33" t="s">
        <v>619</v>
      </c>
    </row>
    <row r="683" spans="1:27" ht="9" customHeight="1" x14ac:dyDescent="0.2">
      <c r="A683" s="59"/>
      <c r="B683" s="60">
        <v>12</v>
      </c>
      <c r="C683" s="29">
        <v>7.31</v>
      </c>
      <c r="D683" s="29">
        <v>32.200000000000003</v>
      </c>
      <c r="E683" s="29">
        <v>0.52</v>
      </c>
      <c r="F683" s="29">
        <v>1.35</v>
      </c>
      <c r="G683" s="29" t="s">
        <v>94</v>
      </c>
      <c r="H683" s="29" t="s">
        <v>94</v>
      </c>
      <c r="I683" s="29" t="s">
        <v>94</v>
      </c>
      <c r="J683" s="29">
        <v>13</v>
      </c>
      <c r="K683" s="29">
        <v>14.4</v>
      </c>
      <c r="L683" s="29">
        <v>6.8</v>
      </c>
      <c r="M683" s="29">
        <v>2.72</v>
      </c>
      <c r="N683" s="29">
        <v>1.82</v>
      </c>
      <c r="O683" s="29">
        <v>0.01</v>
      </c>
      <c r="P683" s="29">
        <v>1.38</v>
      </c>
      <c r="Q683" s="29">
        <v>1.86</v>
      </c>
      <c r="R683" s="29" t="s">
        <v>620</v>
      </c>
      <c r="S683" s="29" t="s">
        <v>93</v>
      </c>
      <c r="T683" s="29" t="s">
        <v>89</v>
      </c>
      <c r="U683" s="29">
        <v>17.34</v>
      </c>
      <c r="V683" s="58">
        <f>AVERAGE(U683:U685)</f>
        <v>18.28</v>
      </c>
      <c r="W683" s="61"/>
      <c r="X683" s="66"/>
      <c r="Z683" s="30" t="s">
        <v>91</v>
      </c>
      <c r="AA683" s="33" t="s">
        <v>621</v>
      </c>
    </row>
    <row r="684" spans="1:27" ht="9" customHeight="1" x14ac:dyDescent="0.2">
      <c r="A684" s="59"/>
      <c r="B684" s="60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9" t="s">
        <v>93</v>
      </c>
      <c r="T684" s="29" t="s">
        <v>89</v>
      </c>
      <c r="U684" s="29">
        <v>37.5</v>
      </c>
      <c r="V684" s="58"/>
      <c r="W684" s="61"/>
      <c r="X684" s="66"/>
      <c r="Z684" s="30" t="s">
        <v>91</v>
      </c>
      <c r="AA684" s="33" t="s">
        <v>622</v>
      </c>
    </row>
    <row r="685" spans="1:27" ht="9" customHeight="1" x14ac:dyDescent="0.2">
      <c r="A685" s="59"/>
      <c r="B685" s="60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9" t="s">
        <v>89</v>
      </c>
      <c r="T685" s="29" t="s">
        <v>89</v>
      </c>
      <c r="U685" s="29">
        <v>0</v>
      </c>
      <c r="V685" s="58"/>
      <c r="W685" s="61"/>
      <c r="X685" s="66"/>
      <c r="Z685" s="30" t="s">
        <v>91</v>
      </c>
      <c r="AA685" s="33" t="s">
        <v>621</v>
      </c>
    </row>
    <row r="686" spans="1:27" ht="9" customHeight="1" x14ac:dyDescent="0.2">
      <c r="A686" s="59" t="s">
        <v>43</v>
      </c>
      <c r="B686" s="60">
        <v>9</v>
      </c>
      <c r="C686" s="29">
        <v>7.9</v>
      </c>
      <c r="D686" s="29" t="s">
        <v>94</v>
      </c>
      <c r="E686" s="29">
        <v>0.59</v>
      </c>
      <c r="F686" s="29">
        <v>26.99</v>
      </c>
      <c r="G686" s="29" t="s">
        <v>94</v>
      </c>
      <c r="H686" s="29">
        <v>6.35</v>
      </c>
      <c r="I686" s="29" t="s">
        <v>94</v>
      </c>
      <c r="J686" s="29">
        <v>187.6</v>
      </c>
      <c r="K686" s="29">
        <v>223.63</v>
      </c>
      <c r="L686" s="29">
        <v>95.23</v>
      </c>
      <c r="M686" s="29">
        <v>38.090000000000003</v>
      </c>
      <c r="N686" s="29">
        <v>30.82</v>
      </c>
      <c r="O686" s="29" t="s">
        <v>94</v>
      </c>
      <c r="P686" s="29" t="s">
        <v>94</v>
      </c>
      <c r="Q686" s="29">
        <v>20.07</v>
      </c>
      <c r="R686" s="29" t="s">
        <v>94</v>
      </c>
      <c r="S686" s="29" t="s">
        <v>93</v>
      </c>
      <c r="T686" s="29" t="s">
        <v>93</v>
      </c>
      <c r="U686" s="29">
        <v>73.94</v>
      </c>
      <c r="V686" s="58">
        <f>AVERAGE(U686:U688)</f>
        <v>91.313333333333333</v>
      </c>
      <c r="W686" s="61">
        <f>AVERAGE(U686:U694)</f>
        <v>69.744444444444454</v>
      </c>
      <c r="X686" s="66" t="s">
        <v>89</v>
      </c>
      <c r="Z686" s="30" t="s">
        <v>91</v>
      </c>
      <c r="AA686" s="33" t="s">
        <v>623</v>
      </c>
    </row>
    <row r="687" spans="1:27" ht="9" customHeight="1" x14ac:dyDescent="0.2">
      <c r="A687" s="59"/>
      <c r="B687" s="60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9" t="s">
        <v>93</v>
      </c>
      <c r="T687" s="29" t="s">
        <v>93</v>
      </c>
      <c r="U687" s="29">
        <v>100</v>
      </c>
      <c r="V687" s="58"/>
      <c r="W687" s="61"/>
      <c r="X687" s="66"/>
      <c r="Z687" s="30" t="s">
        <v>91</v>
      </c>
      <c r="AA687" s="33" t="s">
        <v>624</v>
      </c>
    </row>
    <row r="688" spans="1:27" ht="9" customHeight="1" x14ac:dyDescent="0.2">
      <c r="A688" s="59"/>
      <c r="B688" s="60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9" t="s">
        <v>93</v>
      </c>
      <c r="T688" s="29" t="s">
        <v>93</v>
      </c>
      <c r="U688" s="29">
        <v>100</v>
      </c>
      <c r="V688" s="58"/>
      <c r="W688" s="61"/>
      <c r="X688" s="66"/>
      <c r="Z688" s="30" t="s">
        <v>91</v>
      </c>
      <c r="AA688" s="33" t="s">
        <v>625</v>
      </c>
    </row>
    <row r="689" spans="1:27" ht="9" customHeight="1" x14ac:dyDescent="0.2">
      <c r="A689" s="59"/>
      <c r="B689" s="60">
        <v>10</v>
      </c>
      <c r="C689" s="29">
        <v>8.1</v>
      </c>
      <c r="D689" s="29">
        <v>552</v>
      </c>
      <c r="E689" s="29">
        <v>0.31</v>
      </c>
      <c r="F689" s="29">
        <v>19.829999999999998</v>
      </c>
      <c r="G689" s="29" t="s">
        <v>94</v>
      </c>
      <c r="H689" s="29">
        <v>6.6</v>
      </c>
      <c r="I689" s="29" t="s">
        <v>94</v>
      </c>
      <c r="J689" s="29">
        <v>202.9</v>
      </c>
      <c r="K689" s="29">
        <v>184.8</v>
      </c>
      <c r="L689" s="29">
        <v>80.2</v>
      </c>
      <c r="M689" s="29">
        <v>32.08</v>
      </c>
      <c r="N689" s="29">
        <v>25.1</v>
      </c>
      <c r="O689" s="29">
        <v>0.01</v>
      </c>
      <c r="P689" s="29">
        <v>2.88</v>
      </c>
      <c r="Q689" s="29">
        <v>21.86</v>
      </c>
      <c r="R689" s="29" t="s">
        <v>94</v>
      </c>
      <c r="S689" s="29" t="s">
        <v>93</v>
      </c>
      <c r="T689" s="29" t="s">
        <v>93</v>
      </c>
      <c r="U689" s="29">
        <v>71.680000000000007</v>
      </c>
      <c r="V689" s="58">
        <f>AVERAGE(U689:U690)</f>
        <v>85.84</v>
      </c>
      <c r="W689" s="61"/>
      <c r="X689" s="66"/>
      <c r="Z689" s="30" t="s">
        <v>91</v>
      </c>
      <c r="AA689" s="33" t="s">
        <v>626</v>
      </c>
    </row>
    <row r="690" spans="1:27" ht="9" customHeight="1" x14ac:dyDescent="0.2">
      <c r="A690" s="59"/>
      <c r="B690" s="60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9" t="s">
        <v>93</v>
      </c>
      <c r="T690" s="29" t="s">
        <v>93</v>
      </c>
      <c r="U690" s="29">
        <v>100</v>
      </c>
      <c r="V690" s="58"/>
      <c r="W690" s="61"/>
      <c r="X690" s="66"/>
      <c r="Z690" s="30" t="s">
        <v>91</v>
      </c>
      <c r="AA690" s="33" t="s">
        <v>627</v>
      </c>
    </row>
    <row r="691" spans="1:27" ht="9" customHeight="1" x14ac:dyDescent="0.2">
      <c r="A691" s="59"/>
      <c r="B691" s="60">
        <v>11</v>
      </c>
      <c r="C691" s="29">
        <v>7.25</v>
      </c>
      <c r="D691" s="29">
        <v>532</v>
      </c>
      <c r="E691" s="29">
        <v>0.62</v>
      </c>
      <c r="F691" s="29">
        <v>12.17</v>
      </c>
      <c r="G691" s="29" t="s">
        <v>94</v>
      </c>
      <c r="H691" s="29" t="s">
        <v>94</v>
      </c>
      <c r="I691" s="29" t="s">
        <v>94</v>
      </c>
      <c r="J691" s="29">
        <v>224.1</v>
      </c>
      <c r="K691" s="29">
        <v>171.4</v>
      </c>
      <c r="L691" s="29">
        <v>72.8</v>
      </c>
      <c r="M691" s="29">
        <v>29.12</v>
      </c>
      <c r="N691" s="29">
        <v>23.66</v>
      </c>
      <c r="O691" s="29" t="s">
        <v>94</v>
      </c>
      <c r="P691" s="29" t="s">
        <v>94</v>
      </c>
      <c r="Q691" s="29">
        <v>13.64</v>
      </c>
      <c r="R691" s="29" t="s">
        <v>94</v>
      </c>
      <c r="S691" s="29" t="s">
        <v>93</v>
      </c>
      <c r="T691" s="29" t="s">
        <v>93</v>
      </c>
      <c r="U691" s="29">
        <v>64.739999999999995</v>
      </c>
      <c r="V691" s="58">
        <f>AVERAGE(U691:U692)</f>
        <v>82.37</v>
      </c>
      <c r="W691" s="61"/>
      <c r="X691" s="66"/>
      <c r="Z691" s="30" t="s">
        <v>91</v>
      </c>
      <c r="AA691" s="33" t="s">
        <v>628</v>
      </c>
    </row>
    <row r="692" spans="1:27" ht="9" customHeight="1" x14ac:dyDescent="0.2">
      <c r="A692" s="59"/>
      <c r="B692" s="60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9" t="s">
        <v>93</v>
      </c>
      <c r="T692" s="29" t="s">
        <v>93</v>
      </c>
      <c r="U692" s="29">
        <v>100</v>
      </c>
      <c r="V692" s="58"/>
      <c r="W692" s="61"/>
      <c r="X692" s="66"/>
      <c r="Z692" s="30" t="s">
        <v>91</v>
      </c>
      <c r="AA692" s="33" t="s">
        <v>626</v>
      </c>
    </row>
    <row r="693" spans="1:27" ht="9" customHeight="1" x14ac:dyDescent="0.2">
      <c r="A693" s="59"/>
      <c r="B693" s="60">
        <v>12</v>
      </c>
      <c r="C693" s="29">
        <v>7.75</v>
      </c>
      <c r="D693" s="29">
        <v>275</v>
      </c>
      <c r="E693" s="29">
        <v>0.28000000000000003</v>
      </c>
      <c r="F693" s="29">
        <v>9.39</v>
      </c>
      <c r="G693" s="29" t="s">
        <v>94</v>
      </c>
      <c r="H693" s="29" t="s">
        <v>94</v>
      </c>
      <c r="I693" s="29" t="s">
        <v>94</v>
      </c>
      <c r="J693" s="29">
        <v>80.400000000000006</v>
      </c>
      <c r="K693" s="29">
        <v>109.4</v>
      </c>
      <c r="L693" s="29">
        <v>66.8</v>
      </c>
      <c r="M693" s="29">
        <v>26.72</v>
      </c>
      <c r="N693" s="29">
        <v>10.220000000000001</v>
      </c>
      <c r="O693" s="29">
        <v>0.01</v>
      </c>
      <c r="P693" s="29" t="s">
        <v>94</v>
      </c>
      <c r="Q693" s="29">
        <v>1.1399999999999999</v>
      </c>
      <c r="R693" s="29" t="s">
        <v>94</v>
      </c>
      <c r="S693" s="29" t="s">
        <v>89</v>
      </c>
      <c r="T693" s="29" t="s">
        <v>89</v>
      </c>
      <c r="U693" s="29">
        <v>17.34</v>
      </c>
      <c r="V693" s="58">
        <f>AVERAGE(U693:U694)</f>
        <v>8.67</v>
      </c>
      <c r="W693" s="61"/>
      <c r="X693" s="66"/>
      <c r="Z693" s="30" t="s">
        <v>91</v>
      </c>
      <c r="AA693" s="33" t="s">
        <v>629</v>
      </c>
    </row>
    <row r="694" spans="1:27" ht="9" customHeight="1" x14ac:dyDescent="0.2">
      <c r="A694" s="59"/>
      <c r="B694" s="60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9" t="s">
        <v>89</v>
      </c>
      <c r="T694" s="29" t="s">
        <v>89</v>
      </c>
      <c r="U694" s="29">
        <v>0</v>
      </c>
      <c r="V694" s="58"/>
      <c r="W694" s="61"/>
      <c r="X694" s="66"/>
      <c r="Z694" s="30" t="s">
        <v>91</v>
      </c>
      <c r="AA694" s="33" t="s">
        <v>630</v>
      </c>
    </row>
    <row r="695" spans="1:27" ht="9" customHeight="1" x14ac:dyDescent="0.2">
      <c r="A695" s="59" t="s">
        <v>44</v>
      </c>
      <c r="B695" s="60">
        <v>8</v>
      </c>
      <c r="C695" s="29">
        <v>7.9</v>
      </c>
      <c r="D695" s="29">
        <v>91.5</v>
      </c>
      <c r="E695" s="29">
        <v>0.94</v>
      </c>
      <c r="F695" s="29">
        <v>2.41</v>
      </c>
      <c r="G695" s="29" t="s">
        <v>94</v>
      </c>
      <c r="H695" s="29">
        <v>3.91</v>
      </c>
      <c r="I695" s="29" t="s">
        <v>94</v>
      </c>
      <c r="J695" s="29">
        <v>59.05</v>
      </c>
      <c r="K695" s="29">
        <v>48.79</v>
      </c>
      <c r="L695" s="29">
        <v>30.82</v>
      </c>
      <c r="M695" s="29">
        <v>12.33</v>
      </c>
      <c r="N695" s="29">
        <v>4.3099999999999996</v>
      </c>
      <c r="O695" s="29" t="s">
        <v>94</v>
      </c>
      <c r="P695" s="29" t="s">
        <v>94</v>
      </c>
      <c r="Q695" s="29">
        <v>14.36</v>
      </c>
      <c r="R695" s="29" t="s">
        <v>94</v>
      </c>
      <c r="S695" s="29" t="s">
        <v>93</v>
      </c>
      <c r="T695" s="29" t="s">
        <v>93</v>
      </c>
      <c r="U695" s="29">
        <v>66.67</v>
      </c>
      <c r="V695" s="58">
        <f>AVERAGE(U695:U697)</f>
        <v>88.89</v>
      </c>
      <c r="W695" s="61">
        <f>AVERAGE(U695:U709)</f>
        <v>90.86666666666666</v>
      </c>
      <c r="X695" s="62" t="s">
        <v>194</v>
      </c>
      <c r="Z695" s="30" t="s">
        <v>91</v>
      </c>
      <c r="AA695" s="33" t="s">
        <v>631</v>
      </c>
    </row>
    <row r="696" spans="1:27" ht="9" customHeight="1" x14ac:dyDescent="0.2">
      <c r="A696" s="59"/>
      <c r="B696" s="60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9" t="s">
        <v>93</v>
      </c>
      <c r="T696" s="29" t="s">
        <v>93</v>
      </c>
      <c r="U696" s="29">
        <v>100</v>
      </c>
      <c r="V696" s="58"/>
      <c r="W696" s="61"/>
      <c r="X696" s="62"/>
      <c r="Z696" s="30" t="s">
        <v>91</v>
      </c>
      <c r="AA696" s="33" t="s">
        <v>632</v>
      </c>
    </row>
    <row r="697" spans="1:27" ht="9" customHeight="1" x14ac:dyDescent="0.2">
      <c r="A697" s="59"/>
      <c r="B697" s="60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9" t="s">
        <v>93</v>
      </c>
      <c r="T697" s="29" t="s">
        <v>93</v>
      </c>
      <c r="U697" s="29">
        <v>100</v>
      </c>
      <c r="V697" s="58"/>
      <c r="W697" s="61"/>
      <c r="X697" s="62"/>
      <c r="Z697" s="30" t="s">
        <v>91</v>
      </c>
      <c r="AA697" s="33" t="s">
        <v>633</v>
      </c>
    </row>
    <row r="698" spans="1:27" ht="9" customHeight="1" x14ac:dyDescent="0.2">
      <c r="A698" s="59"/>
      <c r="B698" s="60">
        <v>9</v>
      </c>
      <c r="C698" s="29">
        <v>7.6</v>
      </c>
      <c r="D698" s="29" t="s">
        <v>94</v>
      </c>
      <c r="E698" s="29">
        <v>0.45</v>
      </c>
      <c r="F698" s="29">
        <v>2.57</v>
      </c>
      <c r="G698" s="29" t="s">
        <v>94</v>
      </c>
      <c r="H698" s="29">
        <v>4.79</v>
      </c>
      <c r="I698" s="29" t="s">
        <v>94</v>
      </c>
      <c r="J698" s="29">
        <v>32.74</v>
      </c>
      <c r="K698" s="29">
        <v>33.17</v>
      </c>
      <c r="L698" s="29">
        <v>15.84</v>
      </c>
      <c r="M698" s="29">
        <v>6.33</v>
      </c>
      <c r="N698" s="29">
        <v>4.16</v>
      </c>
      <c r="O698" s="29" t="s">
        <v>94</v>
      </c>
      <c r="P698" s="29">
        <v>0.13</v>
      </c>
      <c r="Q698" s="29">
        <v>14</v>
      </c>
      <c r="R698" s="29" t="s">
        <v>94</v>
      </c>
      <c r="S698" s="29" t="s">
        <v>93</v>
      </c>
      <c r="T698" s="29" t="s">
        <v>93</v>
      </c>
      <c r="U698" s="29">
        <v>63.58</v>
      </c>
      <c r="V698" s="58">
        <f>AVERAGE(U698:U700)</f>
        <v>87.86</v>
      </c>
      <c r="W698" s="61"/>
      <c r="X698" s="62"/>
      <c r="Z698" s="30" t="s">
        <v>91</v>
      </c>
      <c r="AA698" s="33" t="s">
        <v>634</v>
      </c>
    </row>
    <row r="699" spans="1:27" ht="9" customHeight="1" x14ac:dyDescent="0.2">
      <c r="A699" s="59"/>
      <c r="B699" s="60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9" t="s">
        <v>93</v>
      </c>
      <c r="T699" s="29" t="s">
        <v>93</v>
      </c>
      <c r="U699" s="29">
        <v>100</v>
      </c>
      <c r="V699" s="58"/>
      <c r="W699" s="61"/>
      <c r="X699" s="62"/>
      <c r="Z699" s="30" t="s">
        <v>91</v>
      </c>
      <c r="AA699" s="33" t="s">
        <v>635</v>
      </c>
    </row>
    <row r="700" spans="1:27" ht="9" customHeight="1" x14ac:dyDescent="0.2">
      <c r="A700" s="59"/>
      <c r="B700" s="60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9" t="s">
        <v>93</v>
      </c>
      <c r="T700" s="29" t="s">
        <v>93</v>
      </c>
      <c r="U700" s="29">
        <v>100</v>
      </c>
      <c r="V700" s="58"/>
      <c r="W700" s="61"/>
      <c r="X700" s="62"/>
      <c r="Z700" s="30" t="s">
        <v>91</v>
      </c>
      <c r="AA700" s="33" t="s">
        <v>636</v>
      </c>
    </row>
    <row r="701" spans="1:27" ht="9" customHeight="1" x14ac:dyDescent="0.2">
      <c r="A701" s="59"/>
      <c r="B701" s="60">
        <v>10</v>
      </c>
      <c r="C701" s="29">
        <v>8.1999999999999993</v>
      </c>
      <c r="D701" s="29">
        <v>126</v>
      </c>
      <c r="E701" s="29">
        <v>1.58</v>
      </c>
      <c r="F701" s="29">
        <v>0.85</v>
      </c>
      <c r="G701" s="29" t="s">
        <v>94</v>
      </c>
      <c r="H701" s="29">
        <v>3.2</v>
      </c>
      <c r="I701" s="29" t="s">
        <v>94</v>
      </c>
      <c r="J701" s="29">
        <v>58.9</v>
      </c>
      <c r="K701" s="29">
        <v>46.2</v>
      </c>
      <c r="L701" s="29">
        <v>27.4</v>
      </c>
      <c r="M701" s="29">
        <v>10.96</v>
      </c>
      <c r="N701" s="29">
        <v>4.51</v>
      </c>
      <c r="O701" s="29">
        <v>0.02</v>
      </c>
      <c r="P701" s="29">
        <v>0.38</v>
      </c>
      <c r="Q701" s="29">
        <v>19.36</v>
      </c>
      <c r="R701" s="29" t="s">
        <v>94</v>
      </c>
      <c r="S701" s="29" t="s">
        <v>93</v>
      </c>
      <c r="T701" s="29" t="s">
        <v>93</v>
      </c>
      <c r="U701" s="29">
        <v>70.52</v>
      </c>
      <c r="V701" s="58">
        <f>AVERAGE(U701:U703)</f>
        <v>90.173333333333332</v>
      </c>
      <c r="W701" s="61"/>
      <c r="X701" s="62"/>
      <c r="Z701" s="30" t="s">
        <v>91</v>
      </c>
      <c r="AA701" s="33" t="s">
        <v>633</v>
      </c>
    </row>
    <row r="702" spans="1:27" ht="9" customHeight="1" x14ac:dyDescent="0.2">
      <c r="A702" s="59"/>
      <c r="B702" s="60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9" t="s">
        <v>93</v>
      </c>
      <c r="T702" s="29" t="s">
        <v>93</v>
      </c>
      <c r="U702" s="29">
        <v>100</v>
      </c>
      <c r="V702" s="58"/>
      <c r="W702" s="61"/>
      <c r="X702" s="62"/>
      <c r="Z702" s="30" t="s">
        <v>91</v>
      </c>
      <c r="AA702" s="33" t="s">
        <v>637</v>
      </c>
    </row>
    <row r="703" spans="1:27" ht="9" customHeight="1" x14ac:dyDescent="0.2">
      <c r="A703" s="59"/>
      <c r="B703" s="60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9" t="s">
        <v>93</v>
      </c>
      <c r="T703" s="29" t="s">
        <v>93</v>
      </c>
      <c r="U703" s="29">
        <v>100</v>
      </c>
      <c r="V703" s="58"/>
      <c r="W703" s="61"/>
      <c r="X703" s="62"/>
      <c r="Z703" s="30" t="s">
        <v>91</v>
      </c>
      <c r="AA703" s="33" t="s">
        <v>631</v>
      </c>
    </row>
    <row r="704" spans="1:27" ht="9" customHeight="1" x14ac:dyDescent="0.2">
      <c r="A704" s="59"/>
      <c r="B704" s="60">
        <v>11</v>
      </c>
      <c r="C704" s="29">
        <v>7.9</v>
      </c>
      <c r="D704" s="29">
        <v>96.9</v>
      </c>
      <c r="E704" s="29">
        <v>5.33</v>
      </c>
      <c r="F704" s="29">
        <v>1.35</v>
      </c>
      <c r="G704" s="29" t="s">
        <v>94</v>
      </c>
      <c r="H704" s="29" t="s">
        <v>94</v>
      </c>
      <c r="I704" s="29" t="s">
        <v>94</v>
      </c>
      <c r="J704" s="29">
        <v>47.8</v>
      </c>
      <c r="K704" s="29">
        <v>37.4</v>
      </c>
      <c r="L704" s="29">
        <v>24.4</v>
      </c>
      <c r="M704" s="29">
        <v>9.76</v>
      </c>
      <c r="N704" s="29">
        <v>3.12</v>
      </c>
      <c r="O704" s="29">
        <v>0.01</v>
      </c>
      <c r="P704" s="29" t="s">
        <v>94</v>
      </c>
      <c r="Q704" s="29">
        <v>24</v>
      </c>
      <c r="R704" s="29" t="s">
        <v>193</v>
      </c>
      <c r="S704" s="29" t="s">
        <v>93</v>
      </c>
      <c r="T704" s="29" t="s">
        <v>93</v>
      </c>
      <c r="U704" s="29">
        <v>85.31</v>
      </c>
      <c r="V704" s="58">
        <f>AVERAGE(U704:U706)</f>
        <v>95.103333333333339</v>
      </c>
      <c r="W704" s="61"/>
      <c r="X704" s="62"/>
      <c r="Z704" s="30" t="s">
        <v>91</v>
      </c>
      <c r="AA704" s="33" t="s">
        <v>637</v>
      </c>
    </row>
    <row r="705" spans="1:27" ht="9" customHeight="1" x14ac:dyDescent="0.2">
      <c r="A705" s="59"/>
      <c r="B705" s="60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9" t="s">
        <v>93</v>
      </c>
      <c r="T705" s="29" t="s">
        <v>93</v>
      </c>
      <c r="U705" s="29">
        <v>100</v>
      </c>
      <c r="V705" s="58"/>
      <c r="W705" s="61"/>
      <c r="X705" s="62"/>
      <c r="Z705" s="30" t="s">
        <v>91</v>
      </c>
      <c r="AA705" s="33" t="s">
        <v>636</v>
      </c>
    </row>
    <row r="706" spans="1:27" ht="9" customHeight="1" x14ac:dyDescent="0.2">
      <c r="A706" s="59"/>
      <c r="B706" s="60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9" t="s">
        <v>93</v>
      </c>
      <c r="T706" s="29" t="s">
        <v>93</v>
      </c>
      <c r="U706" s="29">
        <v>100</v>
      </c>
      <c r="V706" s="58"/>
      <c r="W706" s="61"/>
      <c r="X706" s="62"/>
      <c r="Z706" s="30" t="s">
        <v>91</v>
      </c>
      <c r="AA706" s="33" t="s">
        <v>638</v>
      </c>
    </row>
    <row r="707" spans="1:27" ht="9" customHeight="1" x14ac:dyDescent="0.2">
      <c r="A707" s="59"/>
      <c r="B707" s="60">
        <v>12</v>
      </c>
      <c r="C707" s="29">
        <v>8.01</v>
      </c>
      <c r="D707" s="29">
        <v>135.69999999999999</v>
      </c>
      <c r="E707" s="29">
        <v>3.65</v>
      </c>
      <c r="F707" s="29">
        <v>11.94</v>
      </c>
      <c r="G707" s="29" t="s">
        <v>94</v>
      </c>
      <c r="H707" s="29" t="s">
        <v>94</v>
      </c>
      <c r="I707" s="29" t="s">
        <v>94</v>
      </c>
      <c r="J707" s="29">
        <v>57.2</v>
      </c>
      <c r="K707" s="29">
        <v>58.8</v>
      </c>
      <c r="L707" s="29">
        <v>28.4</v>
      </c>
      <c r="M707" s="29">
        <v>11.36</v>
      </c>
      <c r="N707" s="29">
        <v>7.3</v>
      </c>
      <c r="O707" s="29" t="s">
        <v>94</v>
      </c>
      <c r="P707" s="29" t="s">
        <v>94</v>
      </c>
      <c r="Q707" s="29">
        <v>7.21</v>
      </c>
      <c r="R707" s="29" t="s">
        <v>193</v>
      </c>
      <c r="S707" s="29" t="s">
        <v>93</v>
      </c>
      <c r="T707" s="29" t="s">
        <v>93</v>
      </c>
      <c r="U707" s="29">
        <v>76.92</v>
      </c>
      <c r="V707" s="58">
        <f>AVERAGE(U707:U709)</f>
        <v>92.306666666666672</v>
      </c>
      <c r="W707" s="61"/>
      <c r="X707" s="62"/>
      <c r="Z707" s="30" t="s">
        <v>91</v>
      </c>
      <c r="AA707" s="33" t="s">
        <v>639</v>
      </c>
    </row>
    <row r="708" spans="1:27" ht="9" customHeight="1" x14ac:dyDescent="0.2">
      <c r="A708" s="59"/>
      <c r="B708" s="60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9" t="s">
        <v>93</v>
      </c>
      <c r="T708" s="29" t="s">
        <v>93</v>
      </c>
      <c r="U708" s="29">
        <v>100</v>
      </c>
      <c r="V708" s="58"/>
      <c r="W708" s="61"/>
      <c r="X708" s="62"/>
      <c r="Z708" s="30" t="s">
        <v>91</v>
      </c>
      <c r="AA708" s="33" t="s">
        <v>631</v>
      </c>
    </row>
    <row r="709" spans="1:27" ht="9" customHeight="1" x14ac:dyDescent="0.2">
      <c r="A709" s="59"/>
      <c r="B709" s="60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9" t="s">
        <v>93</v>
      </c>
      <c r="T709" s="29" t="s">
        <v>93</v>
      </c>
      <c r="U709" s="29">
        <v>100</v>
      </c>
      <c r="V709" s="58"/>
      <c r="W709" s="61"/>
      <c r="X709" s="62"/>
      <c r="Z709" s="30" t="s">
        <v>91</v>
      </c>
      <c r="AA709" s="33" t="s">
        <v>640</v>
      </c>
    </row>
    <row r="710" spans="1:27" ht="9" customHeight="1" x14ac:dyDescent="0.2">
      <c r="A710" s="59" t="s">
        <v>45</v>
      </c>
      <c r="B710" s="60">
        <v>8</v>
      </c>
      <c r="C710" s="29">
        <v>7.3</v>
      </c>
      <c r="D710" s="29">
        <v>55.9</v>
      </c>
      <c r="E710" s="29">
        <v>1.07</v>
      </c>
      <c r="F710" s="29">
        <v>1.47</v>
      </c>
      <c r="G710" s="29" t="s">
        <v>94</v>
      </c>
      <c r="H710" s="29">
        <v>2.2799999999999998</v>
      </c>
      <c r="I710" s="29" t="s">
        <v>94</v>
      </c>
      <c r="J710" s="29">
        <v>16.170000000000002</v>
      </c>
      <c r="K710" s="29">
        <v>28.89</v>
      </c>
      <c r="L710" s="29">
        <v>20.12</v>
      </c>
      <c r="M710" s="29">
        <v>8.0500000000000007</v>
      </c>
      <c r="N710" s="29">
        <v>2.11</v>
      </c>
      <c r="O710" s="29" t="s">
        <v>94</v>
      </c>
      <c r="P710" s="29" t="s">
        <v>94</v>
      </c>
      <c r="Q710" s="29">
        <v>14.36</v>
      </c>
      <c r="R710" s="29" t="s">
        <v>94</v>
      </c>
      <c r="S710" s="29" t="s">
        <v>93</v>
      </c>
      <c r="T710" s="29" t="s">
        <v>93</v>
      </c>
      <c r="U710" s="29">
        <v>66.67</v>
      </c>
      <c r="V710" s="58">
        <f>AVERAGE(U710:U712)</f>
        <v>88.89</v>
      </c>
      <c r="W710" s="61">
        <f>AVERAGE(U710:U727)</f>
        <v>75.560555555555567</v>
      </c>
      <c r="X710" s="66" t="s">
        <v>89</v>
      </c>
      <c r="Z710" s="30" t="s">
        <v>91</v>
      </c>
      <c r="AA710" s="33" t="s">
        <v>641</v>
      </c>
    </row>
    <row r="711" spans="1:27" ht="9" customHeight="1" x14ac:dyDescent="0.2">
      <c r="A711" s="59"/>
      <c r="B711" s="60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9" t="s">
        <v>93</v>
      </c>
      <c r="T711" s="29" t="s">
        <v>93</v>
      </c>
      <c r="U711" s="29">
        <v>100</v>
      </c>
      <c r="V711" s="58"/>
      <c r="W711" s="61"/>
      <c r="X711" s="66"/>
      <c r="Z711" s="30" t="s">
        <v>91</v>
      </c>
      <c r="AA711" s="33" t="s">
        <v>642</v>
      </c>
    </row>
    <row r="712" spans="1:27" ht="9" customHeight="1" x14ac:dyDescent="0.2">
      <c r="A712" s="59"/>
      <c r="B712" s="60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9" t="s">
        <v>93</v>
      </c>
      <c r="T712" s="29" t="s">
        <v>93</v>
      </c>
      <c r="U712" s="29">
        <v>100</v>
      </c>
      <c r="V712" s="58"/>
      <c r="W712" s="61"/>
      <c r="X712" s="66"/>
      <c r="Z712" s="30" t="s">
        <v>91</v>
      </c>
      <c r="AA712" s="33" t="s">
        <v>643</v>
      </c>
    </row>
    <row r="713" spans="1:27" ht="9" customHeight="1" x14ac:dyDescent="0.2">
      <c r="A713" s="59"/>
      <c r="B713" s="60">
        <v>9</v>
      </c>
      <c r="C713" s="29">
        <v>7.3</v>
      </c>
      <c r="D713" s="29" t="s">
        <v>94</v>
      </c>
      <c r="E713" s="29">
        <v>0.83</v>
      </c>
      <c r="F713" s="29">
        <v>1.1499999999999999</v>
      </c>
      <c r="G713" s="29" t="s">
        <v>94</v>
      </c>
      <c r="H713" s="29">
        <v>4.51</v>
      </c>
      <c r="I713" s="29" t="s">
        <v>94</v>
      </c>
      <c r="J713" s="29">
        <v>16.989999999999998</v>
      </c>
      <c r="K713" s="29">
        <v>22.9</v>
      </c>
      <c r="L713" s="29">
        <v>20.54</v>
      </c>
      <c r="M713" s="29">
        <v>8.2200000000000006</v>
      </c>
      <c r="N713" s="29">
        <v>0.56999999999999995</v>
      </c>
      <c r="O713" s="29" t="s">
        <v>94</v>
      </c>
      <c r="P713" s="29">
        <v>1.1299999999999999</v>
      </c>
      <c r="Q713" s="29">
        <v>15.43</v>
      </c>
      <c r="R713" s="29" t="s">
        <v>94</v>
      </c>
      <c r="S713" s="29" t="s">
        <v>93</v>
      </c>
      <c r="T713" s="29" t="s">
        <v>93</v>
      </c>
      <c r="U713" s="29">
        <v>70.52</v>
      </c>
      <c r="V713" s="58">
        <f>AVERAGE(U713:U715)</f>
        <v>90.173333333333332</v>
      </c>
      <c r="W713" s="61"/>
      <c r="X713" s="66"/>
      <c r="Z713" s="30" t="s">
        <v>91</v>
      </c>
      <c r="AA713" s="33" t="s">
        <v>643</v>
      </c>
    </row>
    <row r="714" spans="1:27" ht="9" customHeight="1" x14ac:dyDescent="0.2">
      <c r="A714" s="59"/>
      <c r="B714" s="60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9" t="s">
        <v>93</v>
      </c>
      <c r="T714" s="29" t="s">
        <v>93</v>
      </c>
      <c r="U714" s="29">
        <v>100</v>
      </c>
      <c r="V714" s="58"/>
      <c r="W714" s="61"/>
      <c r="X714" s="66"/>
      <c r="Z714" s="30" t="s">
        <v>91</v>
      </c>
      <c r="AA714" s="33" t="s">
        <v>644</v>
      </c>
    </row>
    <row r="715" spans="1:27" ht="9" customHeight="1" x14ac:dyDescent="0.2">
      <c r="A715" s="59"/>
      <c r="B715" s="60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9" t="s">
        <v>93</v>
      </c>
      <c r="T715" s="29" t="s">
        <v>93</v>
      </c>
      <c r="U715" s="29">
        <v>100</v>
      </c>
      <c r="V715" s="58"/>
      <c r="W715" s="61"/>
      <c r="X715" s="66"/>
      <c r="Z715" s="30" t="s">
        <v>91</v>
      </c>
      <c r="AA715" s="33" t="s">
        <v>645</v>
      </c>
    </row>
    <row r="716" spans="1:27" ht="9" customHeight="1" x14ac:dyDescent="0.2">
      <c r="A716" s="59"/>
      <c r="B716" s="60">
        <v>10</v>
      </c>
      <c r="C716" s="29">
        <v>7.41</v>
      </c>
      <c r="D716" s="29">
        <v>54.7</v>
      </c>
      <c r="E716" s="29">
        <v>0.56000000000000005</v>
      </c>
      <c r="F716" s="29">
        <v>0.6</v>
      </c>
      <c r="G716" s="29" t="s">
        <v>94</v>
      </c>
      <c r="H716" s="29">
        <v>2.5499999999999998</v>
      </c>
      <c r="I716" s="29" t="s">
        <v>94</v>
      </c>
      <c r="J716" s="29">
        <v>14.6</v>
      </c>
      <c r="K716" s="29">
        <v>19.8</v>
      </c>
      <c r="L716" s="29">
        <v>17.399999999999999</v>
      </c>
      <c r="M716" s="29">
        <v>6.96</v>
      </c>
      <c r="N716" s="29">
        <v>0.57999999999999996</v>
      </c>
      <c r="O716" s="29">
        <v>0.02</v>
      </c>
      <c r="P716" s="29">
        <v>0.38</v>
      </c>
      <c r="Q716" s="29">
        <v>16.5</v>
      </c>
      <c r="R716" s="29" t="s">
        <v>94</v>
      </c>
      <c r="S716" s="29" t="s">
        <v>93</v>
      </c>
      <c r="T716" s="29" t="s">
        <v>93</v>
      </c>
      <c r="U716" s="29">
        <v>70.52</v>
      </c>
      <c r="V716" s="58">
        <f>AVERAGE(U716:U718)</f>
        <v>90.173333333333332</v>
      </c>
      <c r="W716" s="61"/>
      <c r="X716" s="66"/>
      <c r="Z716" s="30" t="s">
        <v>91</v>
      </c>
      <c r="AA716" s="33" t="s">
        <v>646</v>
      </c>
    </row>
    <row r="717" spans="1:27" ht="9" customHeight="1" x14ac:dyDescent="0.2">
      <c r="A717" s="59"/>
      <c r="B717" s="60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9" t="s">
        <v>93</v>
      </c>
      <c r="T717" s="29" t="s">
        <v>93</v>
      </c>
      <c r="U717" s="29">
        <v>100</v>
      </c>
      <c r="V717" s="58"/>
      <c r="W717" s="61"/>
      <c r="X717" s="66"/>
      <c r="Z717" s="30" t="s">
        <v>91</v>
      </c>
      <c r="AA717" s="33" t="s">
        <v>647</v>
      </c>
    </row>
    <row r="718" spans="1:27" ht="9" customHeight="1" x14ac:dyDescent="0.2">
      <c r="A718" s="59"/>
      <c r="B718" s="60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9" t="s">
        <v>93</v>
      </c>
      <c r="T718" s="29" t="s">
        <v>93</v>
      </c>
      <c r="U718" s="29">
        <v>100</v>
      </c>
      <c r="V718" s="58"/>
      <c r="W718" s="61"/>
      <c r="X718" s="66"/>
      <c r="Z718" s="30" t="s">
        <v>91</v>
      </c>
      <c r="AA718" s="33" t="s">
        <v>648</v>
      </c>
    </row>
    <row r="719" spans="1:27" ht="9" customHeight="1" x14ac:dyDescent="0.2">
      <c r="A719" s="59"/>
      <c r="B719" s="60">
        <v>11</v>
      </c>
      <c r="C719" s="29">
        <v>7</v>
      </c>
      <c r="D719" s="29">
        <v>63.9</v>
      </c>
      <c r="E719" s="29">
        <v>10.8</v>
      </c>
      <c r="F719" s="29">
        <v>0.7</v>
      </c>
      <c r="G719" s="29" t="s">
        <v>94</v>
      </c>
      <c r="H719" s="29" t="s">
        <v>94</v>
      </c>
      <c r="I719" s="29" t="s">
        <v>94</v>
      </c>
      <c r="J719" s="29">
        <v>19.399999999999999</v>
      </c>
      <c r="K719" s="29">
        <v>35</v>
      </c>
      <c r="L719" s="29">
        <v>20.6</v>
      </c>
      <c r="M719" s="29">
        <v>8.24</v>
      </c>
      <c r="N719" s="29">
        <v>3.46</v>
      </c>
      <c r="O719" s="29">
        <v>0.01</v>
      </c>
      <c r="P719" s="29">
        <v>2.38</v>
      </c>
      <c r="Q719" s="29">
        <v>29.36</v>
      </c>
      <c r="R719" s="29" t="s">
        <v>649</v>
      </c>
      <c r="S719" s="29" t="s">
        <v>93</v>
      </c>
      <c r="T719" s="29" t="s">
        <v>93</v>
      </c>
      <c r="U719" s="29">
        <v>70.52</v>
      </c>
      <c r="V719" s="58">
        <f>AVERAGE(U719:U721)</f>
        <v>90.173333333333332</v>
      </c>
      <c r="W719" s="61"/>
      <c r="X719" s="66"/>
      <c r="Z719" s="30" t="s">
        <v>91</v>
      </c>
      <c r="AA719" s="33" t="s">
        <v>650</v>
      </c>
    </row>
    <row r="720" spans="1:27" ht="9" customHeight="1" x14ac:dyDescent="0.2">
      <c r="A720" s="59"/>
      <c r="B720" s="60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9" t="s">
        <v>93</v>
      </c>
      <c r="T720" s="29" t="s">
        <v>93</v>
      </c>
      <c r="U720" s="29">
        <v>100</v>
      </c>
      <c r="V720" s="58"/>
      <c r="W720" s="61"/>
      <c r="X720" s="66"/>
      <c r="Z720" s="30" t="s">
        <v>91</v>
      </c>
      <c r="AA720" s="33" t="s">
        <v>651</v>
      </c>
    </row>
    <row r="721" spans="1:27" ht="9" customHeight="1" x14ac:dyDescent="0.2">
      <c r="A721" s="59"/>
      <c r="B721" s="60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9" t="s">
        <v>93</v>
      </c>
      <c r="T721" s="29" t="s">
        <v>93</v>
      </c>
      <c r="U721" s="29">
        <v>100</v>
      </c>
      <c r="V721" s="58"/>
      <c r="W721" s="61"/>
      <c r="X721" s="66"/>
      <c r="Z721" s="30" t="s">
        <v>91</v>
      </c>
      <c r="AA721" s="33" t="s">
        <v>648</v>
      </c>
    </row>
    <row r="722" spans="1:27" ht="9" customHeight="1" x14ac:dyDescent="0.2">
      <c r="A722" s="59"/>
      <c r="B722" s="60">
        <v>12</v>
      </c>
      <c r="C722" s="29">
        <v>7.74</v>
      </c>
      <c r="D722" s="29">
        <v>55.8</v>
      </c>
      <c r="E722" s="29">
        <v>1.34</v>
      </c>
      <c r="F722" s="29">
        <v>0.95</v>
      </c>
      <c r="G722" s="29" t="s">
        <v>94</v>
      </c>
      <c r="H722" s="29" t="s">
        <v>94</v>
      </c>
      <c r="I722" s="29" t="s">
        <v>94</v>
      </c>
      <c r="J722" s="29">
        <v>19.2</v>
      </c>
      <c r="K722" s="29">
        <v>21.8</v>
      </c>
      <c r="L722" s="29">
        <v>14.2</v>
      </c>
      <c r="M722" s="29">
        <v>5.68</v>
      </c>
      <c r="N722" s="29">
        <v>1.82</v>
      </c>
      <c r="O722" s="29" t="s">
        <v>94</v>
      </c>
      <c r="P722" s="29">
        <v>0.13</v>
      </c>
      <c r="Q722" s="29">
        <v>4</v>
      </c>
      <c r="R722" s="29" t="s">
        <v>94</v>
      </c>
      <c r="S722" s="29" t="s">
        <v>93</v>
      </c>
      <c r="T722" s="29" t="s">
        <v>89</v>
      </c>
      <c r="U722" s="29">
        <v>34.68</v>
      </c>
      <c r="V722" s="58">
        <f>AVERAGE(U722:U727)</f>
        <v>46.976666666666667</v>
      </c>
      <c r="W722" s="61"/>
      <c r="X722" s="66"/>
      <c r="Z722" s="30" t="s">
        <v>91</v>
      </c>
      <c r="AA722" s="33" t="s">
        <v>642</v>
      </c>
    </row>
    <row r="723" spans="1:27" ht="9" customHeight="1" x14ac:dyDescent="0.2">
      <c r="A723" s="59"/>
      <c r="B723" s="60"/>
      <c r="C723" s="29">
        <v>7.44</v>
      </c>
      <c r="D723" s="29">
        <v>48.5</v>
      </c>
      <c r="E723" s="29">
        <v>0.57999999999999996</v>
      </c>
      <c r="F723" s="29">
        <v>1</v>
      </c>
      <c r="G723" s="29" t="s">
        <v>94</v>
      </c>
      <c r="H723" s="29" t="s">
        <v>94</v>
      </c>
      <c r="I723" s="29" t="s">
        <v>94</v>
      </c>
      <c r="J723" s="29">
        <v>19</v>
      </c>
      <c r="K723" s="29">
        <v>19</v>
      </c>
      <c r="L723" s="29">
        <v>16.600000000000001</v>
      </c>
      <c r="M723" s="29">
        <v>6.64</v>
      </c>
      <c r="N723" s="29">
        <v>0.57999999999999996</v>
      </c>
      <c r="O723" s="29" t="s">
        <v>94</v>
      </c>
      <c r="P723" s="29">
        <v>2.13</v>
      </c>
      <c r="Q723" s="29">
        <v>3.64</v>
      </c>
      <c r="R723" s="29" t="s">
        <v>94</v>
      </c>
      <c r="S723" s="29" t="s">
        <v>93</v>
      </c>
      <c r="T723" s="29" t="s">
        <v>89</v>
      </c>
      <c r="U723" s="29">
        <v>34.68</v>
      </c>
      <c r="V723" s="58"/>
      <c r="W723" s="61"/>
      <c r="X723" s="66"/>
      <c r="Z723" s="30" t="s">
        <v>91</v>
      </c>
      <c r="AA723" s="33" t="s">
        <v>648</v>
      </c>
    </row>
    <row r="724" spans="1:27" ht="9" customHeight="1" x14ac:dyDescent="0.2">
      <c r="A724" s="59"/>
      <c r="B724" s="60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9" t="s">
        <v>93</v>
      </c>
      <c r="T724" s="29" t="s">
        <v>89</v>
      </c>
      <c r="U724" s="29">
        <v>37.5</v>
      </c>
      <c r="V724" s="58"/>
      <c r="W724" s="61"/>
      <c r="X724" s="66"/>
      <c r="Z724" s="30" t="s">
        <v>91</v>
      </c>
      <c r="AA724" s="33" t="s">
        <v>652</v>
      </c>
    </row>
    <row r="725" spans="1:27" ht="9" customHeight="1" x14ac:dyDescent="0.2">
      <c r="A725" s="59"/>
      <c r="B725" s="60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9" t="s">
        <v>93</v>
      </c>
      <c r="T725" s="29" t="s">
        <v>93</v>
      </c>
      <c r="U725" s="29">
        <v>100</v>
      </c>
      <c r="V725" s="58"/>
      <c r="W725" s="61"/>
      <c r="X725" s="66"/>
      <c r="Z725" s="30" t="s">
        <v>91</v>
      </c>
      <c r="AA725" s="33" t="s">
        <v>653</v>
      </c>
    </row>
    <row r="726" spans="1:27" ht="9" customHeight="1" x14ac:dyDescent="0.2">
      <c r="A726" s="59"/>
      <c r="B726" s="60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9" t="s">
        <v>93</v>
      </c>
      <c r="T726" s="29" t="s">
        <v>89</v>
      </c>
      <c r="U726" s="29">
        <v>37.5</v>
      </c>
      <c r="V726" s="58"/>
      <c r="W726" s="61"/>
      <c r="X726" s="66"/>
      <c r="Z726" s="31" t="s">
        <v>91</v>
      </c>
      <c r="AA726" s="33" t="s">
        <v>654</v>
      </c>
    </row>
    <row r="727" spans="1:27" ht="9" customHeight="1" x14ac:dyDescent="0.2">
      <c r="A727" s="59"/>
      <c r="B727" s="60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9" t="s">
        <v>93</v>
      </c>
      <c r="T727" s="29" t="s">
        <v>89</v>
      </c>
      <c r="U727" s="29">
        <v>37.5</v>
      </c>
      <c r="V727" s="58"/>
      <c r="W727" s="61"/>
      <c r="X727" s="66"/>
      <c r="Z727" s="30" t="s">
        <v>91</v>
      </c>
      <c r="AA727" s="33" t="s">
        <v>655</v>
      </c>
    </row>
    <row r="728" spans="1:27" ht="9" customHeight="1" x14ac:dyDescent="0.2">
      <c r="A728" s="59" t="s">
        <v>656</v>
      </c>
      <c r="B728" s="32">
        <v>2</v>
      </c>
      <c r="C728" s="29">
        <v>6.58</v>
      </c>
      <c r="D728" s="29">
        <v>149</v>
      </c>
      <c r="E728" s="29">
        <v>0.43</v>
      </c>
      <c r="F728" s="29">
        <v>16</v>
      </c>
      <c r="G728" s="29" t="s">
        <v>94</v>
      </c>
      <c r="H728" s="29">
        <v>10.4</v>
      </c>
      <c r="I728" s="29" t="s">
        <v>94</v>
      </c>
      <c r="J728" s="29">
        <v>22.63</v>
      </c>
      <c r="K728" s="29">
        <v>60.63</v>
      </c>
      <c r="L728" s="29">
        <v>47.91</v>
      </c>
      <c r="M728" s="29">
        <v>19.170000000000002</v>
      </c>
      <c r="N728" s="29">
        <v>3.05</v>
      </c>
      <c r="O728" s="29" t="s">
        <v>94</v>
      </c>
      <c r="P728" s="29" t="s">
        <v>94</v>
      </c>
      <c r="Q728" s="29">
        <v>1.5</v>
      </c>
      <c r="R728" s="29" t="s">
        <v>591</v>
      </c>
      <c r="S728" s="29" t="s">
        <v>89</v>
      </c>
      <c r="T728" s="29" t="s">
        <v>89</v>
      </c>
      <c r="U728" s="29">
        <v>0</v>
      </c>
      <c r="V728" s="29">
        <f>U728</f>
        <v>0</v>
      </c>
      <c r="W728" s="61">
        <f>AVERAGE(U728:U737)</f>
        <v>0.71900000000000008</v>
      </c>
      <c r="X728" s="64" t="s">
        <v>155</v>
      </c>
      <c r="Z728" s="30" t="s">
        <v>91</v>
      </c>
      <c r="AA728" s="33" t="s">
        <v>657</v>
      </c>
    </row>
    <row r="729" spans="1:27" ht="9" customHeight="1" x14ac:dyDescent="0.2">
      <c r="A729" s="59"/>
      <c r="B729" s="60">
        <v>9</v>
      </c>
      <c r="C729" s="29">
        <v>6.9</v>
      </c>
      <c r="D729" s="29" t="s">
        <v>94</v>
      </c>
      <c r="E729" s="29">
        <v>0.25</v>
      </c>
      <c r="F729" s="29">
        <v>14</v>
      </c>
      <c r="G729" s="29" t="s">
        <v>94</v>
      </c>
      <c r="H729" s="29">
        <v>6.05</v>
      </c>
      <c r="I729" s="29" t="s">
        <v>94</v>
      </c>
      <c r="J729" s="29">
        <v>15.34</v>
      </c>
      <c r="K729" s="29">
        <v>52</v>
      </c>
      <c r="L729" s="29">
        <v>34.24</v>
      </c>
      <c r="M729" s="29">
        <v>13.7</v>
      </c>
      <c r="N729" s="29">
        <v>4.26</v>
      </c>
      <c r="O729" s="29" t="s">
        <v>94</v>
      </c>
      <c r="P729" s="29">
        <v>3.13</v>
      </c>
      <c r="Q729" s="29">
        <v>12.93</v>
      </c>
      <c r="R729" s="29" t="s">
        <v>658</v>
      </c>
      <c r="S729" s="29" t="s">
        <v>89</v>
      </c>
      <c r="T729" s="29" t="s">
        <v>89</v>
      </c>
      <c r="U729" s="29">
        <v>0</v>
      </c>
      <c r="V729" s="58">
        <f>AVERAGE(U729:U731)</f>
        <v>0</v>
      </c>
      <c r="W729" s="61"/>
      <c r="X729" s="64"/>
      <c r="Z729" s="30" t="s">
        <v>91</v>
      </c>
      <c r="AA729" s="33" t="s">
        <v>659</v>
      </c>
    </row>
    <row r="730" spans="1:27" ht="9" customHeight="1" x14ac:dyDescent="0.2">
      <c r="A730" s="59"/>
      <c r="B730" s="60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9" t="s">
        <v>89</v>
      </c>
      <c r="T730" s="29" t="s">
        <v>89</v>
      </c>
      <c r="U730" s="29">
        <v>0</v>
      </c>
      <c r="V730" s="58"/>
      <c r="W730" s="61"/>
      <c r="X730" s="64"/>
      <c r="Z730" s="30" t="s">
        <v>91</v>
      </c>
      <c r="AA730" s="33" t="s">
        <v>660</v>
      </c>
    </row>
    <row r="731" spans="1:27" ht="9" customHeight="1" x14ac:dyDescent="0.2">
      <c r="A731" s="59"/>
      <c r="B731" s="60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9" t="s">
        <v>89</v>
      </c>
      <c r="T731" s="29" t="s">
        <v>89</v>
      </c>
      <c r="U731" s="29">
        <v>0</v>
      </c>
      <c r="V731" s="58"/>
      <c r="W731" s="61"/>
      <c r="X731" s="64"/>
      <c r="Z731" s="30" t="s">
        <v>91</v>
      </c>
      <c r="AA731" s="33" t="s">
        <v>661</v>
      </c>
    </row>
    <row r="732" spans="1:27" ht="9" customHeight="1" x14ac:dyDescent="0.2">
      <c r="A732" s="59"/>
      <c r="B732" s="60">
        <v>10</v>
      </c>
      <c r="C732" s="29">
        <v>7.1</v>
      </c>
      <c r="D732" s="29">
        <v>125.6</v>
      </c>
      <c r="E732" s="29">
        <v>0.94</v>
      </c>
      <c r="F732" s="29">
        <v>4.3</v>
      </c>
      <c r="G732" s="29" t="s">
        <v>94</v>
      </c>
      <c r="H732" s="29">
        <v>6.3</v>
      </c>
      <c r="I732" s="29" t="s">
        <v>94</v>
      </c>
      <c r="J732" s="29">
        <v>9.3000000000000007</v>
      </c>
      <c r="K732" s="29">
        <v>43.2</v>
      </c>
      <c r="L732" s="29">
        <v>29.6</v>
      </c>
      <c r="M732" s="29">
        <v>11.84</v>
      </c>
      <c r="N732" s="29">
        <v>3.26</v>
      </c>
      <c r="O732" s="29" t="s">
        <v>94</v>
      </c>
      <c r="P732" s="29">
        <v>0.88</v>
      </c>
      <c r="Q732" s="29">
        <v>15.79</v>
      </c>
      <c r="R732" s="29" t="s">
        <v>507</v>
      </c>
      <c r="S732" s="29" t="s">
        <v>89</v>
      </c>
      <c r="T732" s="29" t="s">
        <v>89</v>
      </c>
      <c r="U732" s="29">
        <v>7.19</v>
      </c>
      <c r="V732" s="58">
        <f>AVERAGE(U732:U734)</f>
        <v>2.3966666666666669</v>
      </c>
      <c r="W732" s="61"/>
      <c r="X732" s="64"/>
      <c r="Z732" s="30" t="s">
        <v>91</v>
      </c>
      <c r="AA732" s="33" t="s">
        <v>662</v>
      </c>
    </row>
    <row r="733" spans="1:27" ht="9" customHeight="1" x14ac:dyDescent="0.2">
      <c r="A733" s="59"/>
      <c r="B733" s="60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9" t="s">
        <v>89</v>
      </c>
      <c r="T733" s="29" t="s">
        <v>89</v>
      </c>
      <c r="U733" s="29">
        <v>0</v>
      </c>
      <c r="V733" s="58"/>
      <c r="W733" s="61"/>
      <c r="X733" s="64"/>
      <c r="Z733" s="30" t="s">
        <v>91</v>
      </c>
      <c r="AA733" s="33" t="s">
        <v>663</v>
      </c>
    </row>
    <row r="734" spans="1:27" ht="9" customHeight="1" x14ac:dyDescent="0.2">
      <c r="A734" s="59"/>
      <c r="B734" s="60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9" t="s">
        <v>89</v>
      </c>
      <c r="T734" s="29" t="s">
        <v>89</v>
      </c>
      <c r="U734" s="29">
        <v>0</v>
      </c>
      <c r="V734" s="58"/>
      <c r="W734" s="61"/>
      <c r="X734" s="64"/>
      <c r="Z734" s="30" t="s">
        <v>91</v>
      </c>
      <c r="AA734" s="33" t="s">
        <v>664</v>
      </c>
    </row>
    <row r="735" spans="1:27" ht="9" customHeight="1" x14ac:dyDescent="0.2">
      <c r="A735" s="59"/>
      <c r="B735" s="60">
        <v>11</v>
      </c>
      <c r="C735" s="29">
        <v>6.6</v>
      </c>
      <c r="D735" s="29">
        <v>160.30000000000001</v>
      </c>
      <c r="E735" s="29">
        <v>0.96</v>
      </c>
      <c r="F735" s="29">
        <v>10.74</v>
      </c>
      <c r="G735" s="29" t="s">
        <v>94</v>
      </c>
      <c r="H735" s="29" t="s">
        <v>94</v>
      </c>
      <c r="I735" s="29" t="s">
        <v>94</v>
      </c>
      <c r="J735" s="29">
        <v>7.9</v>
      </c>
      <c r="K735" s="29">
        <v>53.4</v>
      </c>
      <c r="L735" s="29">
        <v>39.6</v>
      </c>
      <c r="M735" s="29">
        <v>15.84</v>
      </c>
      <c r="N735" s="29">
        <v>3.31</v>
      </c>
      <c r="O735" s="29" t="s">
        <v>94</v>
      </c>
      <c r="P735" s="29">
        <v>0.13</v>
      </c>
      <c r="Q735" s="29">
        <v>13.29</v>
      </c>
      <c r="R735" s="29" t="s">
        <v>665</v>
      </c>
      <c r="S735" s="29" t="s">
        <v>89</v>
      </c>
      <c r="T735" s="29" t="s">
        <v>89</v>
      </c>
      <c r="U735" s="29">
        <v>0</v>
      </c>
      <c r="V735" s="58">
        <f>AVERAGE(U735:U737)</f>
        <v>0</v>
      </c>
      <c r="W735" s="61"/>
      <c r="X735" s="64"/>
      <c r="Z735" s="30" t="s">
        <v>91</v>
      </c>
      <c r="AA735" s="33" t="s">
        <v>666</v>
      </c>
    </row>
    <row r="736" spans="1:27" ht="9" customHeight="1" x14ac:dyDescent="0.2">
      <c r="A736" s="59"/>
      <c r="B736" s="60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9" t="s">
        <v>89</v>
      </c>
      <c r="T736" s="29" t="s">
        <v>89</v>
      </c>
      <c r="U736" s="29">
        <v>0</v>
      </c>
      <c r="V736" s="58"/>
      <c r="W736" s="61"/>
      <c r="X736" s="64"/>
      <c r="Z736" s="30" t="s">
        <v>91</v>
      </c>
      <c r="AA736" s="33" t="s">
        <v>667</v>
      </c>
    </row>
    <row r="737" spans="1:27" ht="9" customHeight="1" x14ac:dyDescent="0.2">
      <c r="A737" s="59"/>
      <c r="B737" s="60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9" t="s">
        <v>89</v>
      </c>
      <c r="T737" s="29" t="s">
        <v>89</v>
      </c>
      <c r="U737" s="29">
        <v>0</v>
      </c>
      <c r="V737" s="58"/>
      <c r="W737" s="61"/>
      <c r="X737" s="64"/>
      <c r="Z737" s="30" t="s">
        <v>91</v>
      </c>
      <c r="AA737" s="33" t="s">
        <v>668</v>
      </c>
    </row>
    <row r="738" spans="1:27" ht="9" customHeight="1" x14ac:dyDescent="0.2">
      <c r="A738" s="59" t="s">
        <v>47</v>
      </c>
      <c r="B738" s="60">
        <v>2</v>
      </c>
      <c r="C738" s="29">
        <v>7.03</v>
      </c>
      <c r="D738" s="29">
        <v>100</v>
      </c>
      <c r="E738" s="29">
        <v>1.07</v>
      </c>
      <c r="F738" s="29">
        <v>3</v>
      </c>
      <c r="G738" s="29" t="s">
        <v>94</v>
      </c>
      <c r="H738" s="29">
        <v>4.3099999999999996</v>
      </c>
      <c r="I738" s="29" t="s">
        <v>94</v>
      </c>
      <c r="J738" s="29">
        <v>35.67</v>
      </c>
      <c r="K738" s="29">
        <v>44.31</v>
      </c>
      <c r="L738" s="29">
        <v>32.86</v>
      </c>
      <c r="M738" s="29">
        <v>13.14</v>
      </c>
      <c r="N738" s="29">
        <v>2.75</v>
      </c>
      <c r="O738" s="29" t="s">
        <v>94</v>
      </c>
      <c r="P738" s="29" t="s">
        <v>94</v>
      </c>
      <c r="Q738" s="29">
        <v>4</v>
      </c>
      <c r="R738" s="29" t="s">
        <v>104</v>
      </c>
      <c r="S738" s="29" t="s">
        <v>89</v>
      </c>
      <c r="T738" s="29" t="s">
        <v>89</v>
      </c>
      <c r="U738" s="29">
        <v>0</v>
      </c>
      <c r="V738" s="58">
        <f>AVERAGE(U738:U740)</f>
        <v>0</v>
      </c>
      <c r="W738" s="61">
        <f>AVERAGE(U738:U757)</f>
        <v>16.397500000000001</v>
      </c>
      <c r="X738" s="65" t="s">
        <v>265</v>
      </c>
      <c r="Z738" s="31" t="s">
        <v>91</v>
      </c>
      <c r="AA738" s="33" t="s">
        <v>669</v>
      </c>
    </row>
    <row r="739" spans="1:27" ht="9" customHeight="1" x14ac:dyDescent="0.2">
      <c r="A739" s="59"/>
      <c r="B739" s="60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9" t="s">
        <v>89</v>
      </c>
      <c r="T739" s="29" t="s">
        <v>89</v>
      </c>
      <c r="U739" s="29">
        <v>0</v>
      </c>
      <c r="V739" s="58"/>
      <c r="W739" s="61"/>
      <c r="X739" s="65"/>
      <c r="Z739" s="30" t="s">
        <v>91</v>
      </c>
      <c r="AA739" s="33" t="s">
        <v>670</v>
      </c>
    </row>
    <row r="740" spans="1:27" ht="9" customHeight="1" x14ac:dyDescent="0.2">
      <c r="A740" s="59"/>
      <c r="B740" s="60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9" t="s">
        <v>89</v>
      </c>
      <c r="T740" s="29" t="s">
        <v>89</v>
      </c>
      <c r="U740" s="29">
        <v>0</v>
      </c>
      <c r="V740" s="58"/>
      <c r="W740" s="61"/>
      <c r="X740" s="65"/>
      <c r="Z740" s="30" t="s">
        <v>91</v>
      </c>
      <c r="AA740" s="33" t="s">
        <v>670</v>
      </c>
    </row>
    <row r="741" spans="1:27" ht="9" customHeight="1" x14ac:dyDescent="0.2">
      <c r="A741" s="59"/>
      <c r="B741" s="60">
        <v>3</v>
      </c>
      <c r="C741" s="29">
        <v>7.5</v>
      </c>
      <c r="D741" s="29">
        <v>103</v>
      </c>
      <c r="E741" s="29">
        <v>3.56</v>
      </c>
      <c r="F741" s="29">
        <v>5.5</v>
      </c>
      <c r="G741" s="29" t="s">
        <v>94</v>
      </c>
      <c r="H741" s="29">
        <v>5.74</v>
      </c>
      <c r="I741" s="29" t="s">
        <v>94</v>
      </c>
      <c r="J741" s="29">
        <v>34.93</v>
      </c>
      <c r="K741" s="29">
        <v>39.22</v>
      </c>
      <c r="L741" s="29">
        <v>26.92</v>
      </c>
      <c r="M741" s="29">
        <v>10.77</v>
      </c>
      <c r="N741" s="29">
        <v>2.95</v>
      </c>
      <c r="O741" s="29" t="s">
        <v>94</v>
      </c>
      <c r="P741" s="29" t="s">
        <v>94</v>
      </c>
      <c r="Q741" s="29">
        <v>5.43</v>
      </c>
      <c r="R741" s="29" t="s">
        <v>671</v>
      </c>
      <c r="S741" s="29" t="s">
        <v>93</v>
      </c>
      <c r="T741" s="29" t="s">
        <v>89</v>
      </c>
      <c r="U741" s="29">
        <v>36.36</v>
      </c>
      <c r="V741" s="58">
        <f>AVERAGE(U741:U743)</f>
        <v>37.119999999999997</v>
      </c>
      <c r="W741" s="61"/>
      <c r="X741" s="65"/>
      <c r="Z741" s="30" t="s">
        <v>91</v>
      </c>
      <c r="AA741" s="33" t="s">
        <v>672</v>
      </c>
    </row>
    <row r="742" spans="1:27" ht="9" customHeight="1" x14ac:dyDescent="0.2">
      <c r="A742" s="59"/>
      <c r="B742" s="60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9" t="s">
        <v>93</v>
      </c>
      <c r="T742" s="29" t="s">
        <v>89</v>
      </c>
      <c r="U742" s="29">
        <v>37.5</v>
      </c>
      <c r="V742" s="58"/>
      <c r="W742" s="61"/>
      <c r="X742" s="65"/>
      <c r="Z742" s="30" t="s">
        <v>91</v>
      </c>
      <c r="AA742" s="33" t="s">
        <v>673</v>
      </c>
    </row>
    <row r="743" spans="1:27" ht="9" customHeight="1" x14ac:dyDescent="0.2">
      <c r="A743" s="59"/>
      <c r="B743" s="60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9" t="s">
        <v>93</v>
      </c>
      <c r="T743" s="29" t="s">
        <v>89</v>
      </c>
      <c r="U743" s="29">
        <v>37.5</v>
      </c>
      <c r="V743" s="58"/>
      <c r="W743" s="61"/>
      <c r="X743" s="65"/>
      <c r="Z743" s="30" t="s">
        <v>91</v>
      </c>
      <c r="AA743" s="33" t="s">
        <v>674</v>
      </c>
    </row>
    <row r="744" spans="1:27" ht="9" customHeight="1" x14ac:dyDescent="0.2">
      <c r="A744" s="59"/>
      <c r="B744" s="60">
        <v>4</v>
      </c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9" t="s">
        <v>89</v>
      </c>
      <c r="T744" s="29" t="s">
        <v>89</v>
      </c>
      <c r="U744" s="29">
        <v>0</v>
      </c>
      <c r="V744" s="58">
        <f>AVERAGE(U744:U745)</f>
        <v>18.75</v>
      </c>
      <c r="W744" s="61"/>
      <c r="X744" s="65"/>
      <c r="Z744" s="30" t="s">
        <v>91</v>
      </c>
      <c r="AA744" s="33" t="s">
        <v>675</v>
      </c>
    </row>
    <row r="745" spans="1:27" ht="9" customHeight="1" x14ac:dyDescent="0.2">
      <c r="A745" s="59"/>
      <c r="B745" s="60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9" t="s">
        <v>93</v>
      </c>
      <c r="T745" s="29" t="s">
        <v>89</v>
      </c>
      <c r="U745" s="29">
        <v>37.5</v>
      </c>
      <c r="V745" s="58"/>
      <c r="W745" s="61"/>
      <c r="X745" s="65"/>
      <c r="Z745" s="30" t="s">
        <v>91</v>
      </c>
      <c r="AA745" s="33" t="s">
        <v>676</v>
      </c>
    </row>
    <row r="746" spans="1:27" ht="9" customHeight="1" x14ac:dyDescent="0.2">
      <c r="A746" s="59"/>
      <c r="B746" s="60">
        <v>5</v>
      </c>
      <c r="C746" s="29">
        <v>6.9</v>
      </c>
      <c r="D746" s="29">
        <v>94.4</v>
      </c>
      <c r="E746" s="29">
        <v>3.2</v>
      </c>
      <c r="F746" s="29">
        <v>3.6</v>
      </c>
      <c r="G746" s="29" t="s">
        <v>94</v>
      </c>
      <c r="H746" s="29">
        <v>4.8899999999999997</v>
      </c>
      <c r="I746" s="29" t="s">
        <v>94</v>
      </c>
      <c r="J746" s="29">
        <v>26.86</v>
      </c>
      <c r="K746" s="29">
        <v>49.61</v>
      </c>
      <c r="L746" s="29">
        <v>28.2</v>
      </c>
      <c r="M746" s="29">
        <v>11.28</v>
      </c>
      <c r="N746" s="29">
        <v>5.14</v>
      </c>
      <c r="O746" s="29" t="s">
        <v>94</v>
      </c>
      <c r="P746" s="29" t="s">
        <v>94</v>
      </c>
      <c r="Q746" s="29">
        <v>15.79</v>
      </c>
      <c r="R746" s="29" t="s">
        <v>671</v>
      </c>
      <c r="S746" s="29" t="s">
        <v>93</v>
      </c>
      <c r="T746" s="29" t="s">
        <v>89</v>
      </c>
      <c r="U746" s="29">
        <v>43.64</v>
      </c>
      <c r="V746" s="58">
        <f>AVERAGE(U746:U748)</f>
        <v>14.546666666666667</v>
      </c>
      <c r="W746" s="61"/>
      <c r="X746" s="65"/>
      <c r="Z746" s="30" t="s">
        <v>91</v>
      </c>
      <c r="AA746" s="33" t="s">
        <v>677</v>
      </c>
    </row>
    <row r="747" spans="1:27" ht="9" customHeight="1" x14ac:dyDescent="0.2">
      <c r="A747" s="59"/>
      <c r="B747" s="60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9" t="s">
        <v>89</v>
      </c>
      <c r="T747" s="29" t="s">
        <v>89</v>
      </c>
      <c r="U747" s="29">
        <v>0</v>
      </c>
      <c r="V747" s="58"/>
      <c r="W747" s="61"/>
      <c r="X747" s="65"/>
      <c r="Z747" s="30" t="s">
        <v>91</v>
      </c>
      <c r="AA747" s="33" t="s">
        <v>678</v>
      </c>
    </row>
    <row r="748" spans="1:27" ht="9" customHeight="1" x14ac:dyDescent="0.2">
      <c r="A748" s="59"/>
      <c r="B748" s="60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9" t="s">
        <v>89</v>
      </c>
      <c r="T748" s="29" t="s">
        <v>89</v>
      </c>
      <c r="U748" s="29">
        <v>0</v>
      </c>
      <c r="V748" s="58"/>
      <c r="W748" s="61"/>
      <c r="X748" s="65"/>
      <c r="Z748" s="30" t="s">
        <v>91</v>
      </c>
      <c r="AA748" s="33" t="s">
        <v>679</v>
      </c>
    </row>
    <row r="749" spans="1:27" ht="9" customHeight="1" x14ac:dyDescent="0.2">
      <c r="A749" s="59"/>
      <c r="B749" s="60">
        <v>9</v>
      </c>
      <c r="C749" s="29">
        <v>7.5</v>
      </c>
      <c r="D749" s="29" t="s">
        <v>94</v>
      </c>
      <c r="E749" s="29">
        <v>1.84</v>
      </c>
      <c r="F749" s="29">
        <v>12.22</v>
      </c>
      <c r="G749" s="29" t="s">
        <v>94</v>
      </c>
      <c r="H749" s="29">
        <v>4.93</v>
      </c>
      <c r="I749" s="29" t="s">
        <v>94</v>
      </c>
      <c r="J749" s="29">
        <v>51.38</v>
      </c>
      <c r="K749" s="29">
        <v>49.22</v>
      </c>
      <c r="L749" s="29">
        <v>31.24</v>
      </c>
      <c r="M749" s="29">
        <v>12.5</v>
      </c>
      <c r="N749" s="29">
        <v>4.3099999999999996</v>
      </c>
      <c r="O749" s="29" t="s">
        <v>94</v>
      </c>
      <c r="P749" s="29">
        <v>0.88</v>
      </c>
      <c r="Q749" s="29">
        <v>14.71</v>
      </c>
      <c r="R749" s="29" t="s">
        <v>95</v>
      </c>
      <c r="S749" s="29" t="s">
        <v>93</v>
      </c>
      <c r="T749" s="29" t="s">
        <v>89</v>
      </c>
      <c r="U749" s="29">
        <v>17.34</v>
      </c>
      <c r="V749" s="58">
        <f>AVERAGE(U749:U751)</f>
        <v>30.78</v>
      </c>
      <c r="W749" s="61"/>
      <c r="X749" s="65"/>
      <c r="Z749" s="30" t="s">
        <v>91</v>
      </c>
      <c r="AA749" s="33" t="s">
        <v>680</v>
      </c>
    </row>
    <row r="750" spans="1:27" ht="9" customHeight="1" x14ac:dyDescent="0.2">
      <c r="A750" s="59"/>
      <c r="B750" s="60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9" t="s">
        <v>93</v>
      </c>
      <c r="T750" s="29" t="s">
        <v>89</v>
      </c>
      <c r="U750" s="29">
        <v>37.5</v>
      </c>
      <c r="V750" s="58"/>
      <c r="W750" s="61"/>
      <c r="X750" s="65"/>
      <c r="Z750" s="30" t="s">
        <v>91</v>
      </c>
      <c r="AA750" s="33" t="s">
        <v>678</v>
      </c>
    </row>
    <row r="751" spans="1:27" ht="9" customHeight="1" x14ac:dyDescent="0.2">
      <c r="A751" s="59"/>
      <c r="B751" s="60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9" t="s">
        <v>93</v>
      </c>
      <c r="T751" s="29" t="s">
        <v>89</v>
      </c>
      <c r="U751" s="29">
        <v>37.5</v>
      </c>
      <c r="V751" s="58"/>
      <c r="W751" s="61"/>
      <c r="X751" s="65"/>
      <c r="Z751" s="30" t="s">
        <v>91</v>
      </c>
      <c r="AA751" s="33" t="s">
        <v>677</v>
      </c>
    </row>
    <row r="752" spans="1:27" ht="9" customHeight="1" x14ac:dyDescent="0.2">
      <c r="A752" s="59"/>
      <c r="B752" s="60">
        <v>10</v>
      </c>
      <c r="C752" s="29">
        <v>7.8</v>
      </c>
      <c r="D752" s="29">
        <v>105.7</v>
      </c>
      <c r="E752" s="29">
        <v>3.66</v>
      </c>
      <c r="F752" s="29">
        <v>1.55</v>
      </c>
      <c r="G752" s="29" t="s">
        <v>94</v>
      </c>
      <c r="H752" s="29">
        <v>3.3</v>
      </c>
      <c r="I752" s="29" t="s">
        <v>94</v>
      </c>
      <c r="J752" s="29">
        <v>43.8</v>
      </c>
      <c r="K752" s="29">
        <v>35.4</v>
      </c>
      <c r="L752" s="29">
        <v>22.8</v>
      </c>
      <c r="M752" s="29">
        <v>9.1199999999999992</v>
      </c>
      <c r="N752" s="29">
        <v>3.02</v>
      </c>
      <c r="O752" s="29" t="s">
        <v>94</v>
      </c>
      <c r="P752" s="29">
        <v>2.13</v>
      </c>
      <c r="Q752" s="29">
        <v>20.43</v>
      </c>
      <c r="R752" s="29" t="s">
        <v>94</v>
      </c>
      <c r="S752" s="29" t="s">
        <v>89</v>
      </c>
      <c r="T752" s="29" t="s">
        <v>89</v>
      </c>
      <c r="U752" s="29">
        <v>43.11</v>
      </c>
      <c r="V752" s="58">
        <f>AVERAGE(U752:U754)</f>
        <v>14.37</v>
      </c>
      <c r="W752" s="61"/>
      <c r="X752" s="65"/>
      <c r="Z752" s="30" t="s">
        <v>91</v>
      </c>
      <c r="AA752" s="33" t="s">
        <v>676</v>
      </c>
    </row>
    <row r="753" spans="1:27" ht="9" customHeight="1" x14ac:dyDescent="0.2">
      <c r="A753" s="59"/>
      <c r="B753" s="60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9" t="s">
        <v>89</v>
      </c>
      <c r="T753" s="29" t="s">
        <v>89</v>
      </c>
      <c r="U753" s="29">
        <v>0</v>
      </c>
      <c r="V753" s="58"/>
      <c r="W753" s="61"/>
      <c r="X753" s="65"/>
      <c r="Z753" s="30" t="s">
        <v>91</v>
      </c>
      <c r="AA753" s="33" t="s">
        <v>681</v>
      </c>
    </row>
    <row r="754" spans="1:27" ht="9" customHeight="1" x14ac:dyDescent="0.2">
      <c r="A754" s="59"/>
      <c r="B754" s="60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9" t="s">
        <v>89</v>
      </c>
      <c r="T754" s="29" t="s">
        <v>89</v>
      </c>
      <c r="U754" s="29">
        <v>0</v>
      </c>
      <c r="V754" s="58"/>
      <c r="W754" s="61"/>
      <c r="X754" s="65"/>
      <c r="Z754" s="30" t="s">
        <v>91</v>
      </c>
      <c r="AA754" s="33" t="s">
        <v>682</v>
      </c>
    </row>
    <row r="755" spans="1:27" ht="9" customHeight="1" x14ac:dyDescent="0.2">
      <c r="A755" s="59"/>
      <c r="B755" s="60">
        <v>12</v>
      </c>
      <c r="C755" s="29">
        <v>7.11</v>
      </c>
      <c r="D755" s="29">
        <v>149.69999999999999</v>
      </c>
      <c r="E755" s="29">
        <v>0.71</v>
      </c>
      <c r="F755" s="29">
        <v>1.8</v>
      </c>
      <c r="G755" s="29" t="s">
        <v>94</v>
      </c>
      <c r="H755" s="29" t="s">
        <v>94</v>
      </c>
      <c r="I755" s="29" t="s">
        <v>94</v>
      </c>
      <c r="J755" s="29">
        <v>43.4</v>
      </c>
      <c r="K755" s="29">
        <v>45.4</v>
      </c>
      <c r="L755" s="29">
        <v>28</v>
      </c>
      <c r="M755" s="29">
        <v>11.2</v>
      </c>
      <c r="N755" s="29">
        <v>4.18</v>
      </c>
      <c r="O755" s="29" t="s">
        <v>94</v>
      </c>
      <c r="P755" s="29">
        <v>2.88</v>
      </c>
      <c r="Q755" s="29">
        <v>1.1399999999999999</v>
      </c>
      <c r="R755" s="29" t="s">
        <v>281</v>
      </c>
      <c r="S755" s="29" t="s">
        <v>89</v>
      </c>
      <c r="T755" s="29" t="s">
        <v>89</v>
      </c>
      <c r="U755" s="29">
        <v>0</v>
      </c>
      <c r="V755" s="58">
        <f>AVERAGE(U755:U757)</f>
        <v>0</v>
      </c>
      <c r="W755" s="61"/>
      <c r="X755" s="65"/>
      <c r="Z755" s="30" t="s">
        <v>91</v>
      </c>
      <c r="AA755" s="33" t="s">
        <v>683</v>
      </c>
    </row>
    <row r="756" spans="1:27" ht="9" customHeight="1" x14ac:dyDescent="0.2">
      <c r="A756" s="59"/>
      <c r="B756" s="60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9" t="s">
        <v>89</v>
      </c>
      <c r="T756" s="29" t="s">
        <v>89</v>
      </c>
      <c r="U756" s="29">
        <v>0</v>
      </c>
      <c r="V756" s="58"/>
      <c r="W756" s="61"/>
      <c r="X756" s="65"/>
      <c r="Z756" s="30" t="s">
        <v>91</v>
      </c>
      <c r="AA756" s="33" t="s">
        <v>684</v>
      </c>
    </row>
    <row r="757" spans="1:27" ht="9" customHeight="1" x14ac:dyDescent="0.2">
      <c r="A757" s="59"/>
      <c r="B757" s="60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9" t="s">
        <v>89</v>
      </c>
      <c r="T757" s="29" t="s">
        <v>89</v>
      </c>
      <c r="U757" s="29">
        <v>0</v>
      </c>
      <c r="V757" s="58"/>
      <c r="W757" s="61"/>
      <c r="X757" s="65"/>
      <c r="Z757" s="30" t="s">
        <v>91</v>
      </c>
      <c r="AA757" s="33" t="s">
        <v>685</v>
      </c>
    </row>
    <row r="758" spans="1:27" ht="9" customHeight="1" x14ac:dyDescent="0.2">
      <c r="A758" s="59" t="s">
        <v>48</v>
      </c>
      <c r="B758" s="60">
        <v>8</v>
      </c>
      <c r="C758" s="29">
        <v>7.5</v>
      </c>
      <c r="D758" s="29">
        <v>39.700000000000003</v>
      </c>
      <c r="E758" s="29">
        <v>1.1000000000000001</v>
      </c>
      <c r="F758" s="29">
        <v>2.1</v>
      </c>
      <c r="G758" s="29" t="s">
        <v>94</v>
      </c>
      <c r="H758" s="29">
        <v>4.9800000000000004</v>
      </c>
      <c r="I758" s="29" t="s">
        <v>94</v>
      </c>
      <c r="J758" s="29">
        <v>17.260000000000002</v>
      </c>
      <c r="K758" s="29">
        <v>23.75</v>
      </c>
      <c r="L758" s="29">
        <v>13.91</v>
      </c>
      <c r="M758" s="29">
        <v>5.56</v>
      </c>
      <c r="N758" s="29">
        <v>2.36</v>
      </c>
      <c r="O758" s="29" t="s">
        <v>94</v>
      </c>
      <c r="P758" s="29" t="s">
        <v>94</v>
      </c>
      <c r="Q758" s="29">
        <v>32.93</v>
      </c>
      <c r="R758" s="29" t="s">
        <v>94</v>
      </c>
      <c r="S758" s="29" t="s">
        <v>93</v>
      </c>
      <c r="T758" s="29" t="s">
        <v>93</v>
      </c>
      <c r="U758" s="29">
        <v>73.94</v>
      </c>
      <c r="V758" s="58">
        <f>AVERAGE(U758:U760)</f>
        <v>91.313333333333333</v>
      </c>
      <c r="W758" s="61">
        <f>AVERAGE(U758:U773)</f>
        <v>87.25500000000001</v>
      </c>
      <c r="X758" s="62" t="s">
        <v>194</v>
      </c>
      <c r="Z758" s="31" t="s">
        <v>91</v>
      </c>
      <c r="AA758" s="33" t="s">
        <v>686</v>
      </c>
    </row>
    <row r="759" spans="1:27" ht="9" customHeight="1" x14ac:dyDescent="0.2">
      <c r="A759" s="59"/>
      <c r="B759" s="60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9" t="s">
        <v>93</v>
      </c>
      <c r="T759" s="29" t="s">
        <v>93</v>
      </c>
      <c r="U759" s="29">
        <v>100</v>
      </c>
      <c r="V759" s="58"/>
      <c r="W759" s="61"/>
      <c r="X759" s="62"/>
      <c r="Z759" s="31" t="s">
        <v>91</v>
      </c>
      <c r="AA759" s="33" t="s">
        <v>687</v>
      </c>
    </row>
    <row r="760" spans="1:27" ht="9" customHeight="1" x14ac:dyDescent="0.2">
      <c r="A760" s="59"/>
      <c r="B760" s="60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9" t="s">
        <v>93</v>
      </c>
      <c r="T760" s="29" t="s">
        <v>93</v>
      </c>
      <c r="U760" s="29">
        <v>100</v>
      </c>
      <c r="V760" s="58"/>
      <c r="W760" s="61"/>
      <c r="X760" s="62"/>
      <c r="Z760" s="30" t="s">
        <v>91</v>
      </c>
      <c r="AA760" s="33" t="s">
        <v>688</v>
      </c>
    </row>
    <row r="761" spans="1:27" ht="9" customHeight="1" x14ac:dyDescent="0.2">
      <c r="A761" s="59"/>
      <c r="B761" s="60">
        <v>9</v>
      </c>
      <c r="C761" s="29">
        <v>8.1</v>
      </c>
      <c r="D761" s="29" t="s">
        <v>94</v>
      </c>
      <c r="E761" s="29">
        <v>0.96</v>
      </c>
      <c r="F761" s="29">
        <v>2.4700000000000002</v>
      </c>
      <c r="G761" s="29" t="s">
        <v>94</v>
      </c>
      <c r="H761" s="29">
        <v>2.98</v>
      </c>
      <c r="I761" s="29" t="s">
        <v>94</v>
      </c>
      <c r="J761" s="29">
        <v>29.87</v>
      </c>
      <c r="K761" s="29">
        <v>23.11</v>
      </c>
      <c r="L761" s="29">
        <v>11.56</v>
      </c>
      <c r="M761" s="29">
        <v>4.62</v>
      </c>
      <c r="N761" s="29">
        <v>2.77</v>
      </c>
      <c r="O761" s="29" t="s">
        <v>94</v>
      </c>
      <c r="P761" s="29">
        <v>0.88</v>
      </c>
      <c r="Q761" s="29">
        <v>26.86</v>
      </c>
      <c r="R761" s="29" t="s">
        <v>94</v>
      </c>
      <c r="S761" s="29" t="s">
        <v>93</v>
      </c>
      <c r="T761" s="29" t="s">
        <v>93</v>
      </c>
      <c r="U761" s="29">
        <v>70.52</v>
      </c>
      <c r="V761" s="58">
        <f>AVERAGE(U761:U764)</f>
        <v>85.259999999999991</v>
      </c>
      <c r="W761" s="61"/>
      <c r="X761" s="62"/>
      <c r="Z761" s="30" t="s">
        <v>91</v>
      </c>
      <c r="AA761" s="33" t="s">
        <v>688</v>
      </c>
    </row>
    <row r="762" spans="1:27" ht="9" customHeight="1" x14ac:dyDescent="0.2">
      <c r="A762" s="59"/>
      <c r="B762" s="60"/>
      <c r="C762" s="29">
        <v>8.3000000000000007</v>
      </c>
      <c r="D762" s="29" t="s">
        <v>94</v>
      </c>
      <c r="E762" s="29">
        <v>1.31</v>
      </c>
      <c r="F762" s="29">
        <v>2.1</v>
      </c>
      <c r="G762" s="29" t="s">
        <v>94</v>
      </c>
      <c r="H762" s="29">
        <v>2.5099999999999998</v>
      </c>
      <c r="I762" s="29" t="s">
        <v>94</v>
      </c>
      <c r="J762" s="29">
        <v>29.87</v>
      </c>
      <c r="K762" s="29">
        <v>23.97</v>
      </c>
      <c r="L762" s="29">
        <v>14.55</v>
      </c>
      <c r="M762" s="29">
        <v>5.82</v>
      </c>
      <c r="N762" s="29">
        <v>2.2599999999999998</v>
      </c>
      <c r="O762" s="29" t="s">
        <v>94</v>
      </c>
      <c r="P762" s="29">
        <v>3.13</v>
      </c>
      <c r="Q762" s="29">
        <v>26.5</v>
      </c>
      <c r="R762" s="29" t="s">
        <v>94</v>
      </c>
      <c r="S762" s="29" t="s">
        <v>93</v>
      </c>
      <c r="T762" s="29" t="s">
        <v>93</v>
      </c>
      <c r="U762" s="29">
        <v>70.52</v>
      </c>
      <c r="V762" s="58"/>
      <c r="W762" s="61"/>
      <c r="X762" s="62"/>
      <c r="Z762" s="30" t="s">
        <v>91</v>
      </c>
      <c r="AA762" s="33" t="s">
        <v>688</v>
      </c>
    </row>
    <row r="763" spans="1:27" ht="9" customHeight="1" x14ac:dyDescent="0.2">
      <c r="A763" s="59"/>
      <c r="B763" s="60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9" t="s">
        <v>93</v>
      </c>
      <c r="T763" s="29" t="s">
        <v>93</v>
      </c>
      <c r="U763" s="29">
        <v>100</v>
      </c>
      <c r="V763" s="58"/>
      <c r="W763" s="61"/>
      <c r="X763" s="62"/>
      <c r="Z763" s="30" t="s">
        <v>91</v>
      </c>
      <c r="AA763" s="33" t="s">
        <v>689</v>
      </c>
    </row>
    <row r="764" spans="1:27" ht="9" customHeight="1" x14ac:dyDescent="0.2">
      <c r="A764" s="59"/>
      <c r="B764" s="60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9" t="s">
        <v>93</v>
      </c>
      <c r="T764" s="29" t="s">
        <v>93</v>
      </c>
      <c r="U764" s="29">
        <v>100</v>
      </c>
      <c r="V764" s="58"/>
      <c r="W764" s="61"/>
      <c r="X764" s="62"/>
      <c r="Z764" s="30" t="s">
        <v>91</v>
      </c>
      <c r="AA764" s="33" t="s">
        <v>690</v>
      </c>
    </row>
    <row r="765" spans="1:27" ht="9" customHeight="1" x14ac:dyDescent="0.2">
      <c r="A765" s="59"/>
      <c r="B765" s="60">
        <v>10</v>
      </c>
      <c r="C765" s="29">
        <v>7.3</v>
      </c>
      <c r="D765" s="29">
        <v>50.7</v>
      </c>
      <c r="E765" s="29">
        <v>1.06</v>
      </c>
      <c r="F765" s="29">
        <v>1.3</v>
      </c>
      <c r="G765" s="29" t="s">
        <v>94</v>
      </c>
      <c r="H765" s="29">
        <v>4.25</v>
      </c>
      <c r="I765" s="29" t="s">
        <v>94</v>
      </c>
      <c r="J765" s="29">
        <v>24.4</v>
      </c>
      <c r="K765" s="29">
        <v>42</v>
      </c>
      <c r="L765" s="29">
        <v>9</v>
      </c>
      <c r="M765" s="29">
        <v>3.6</v>
      </c>
      <c r="N765" s="29">
        <v>7.92</v>
      </c>
      <c r="O765" s="29">
        <v>0.02</v>
      </c>
      <c r="P765" s="29">
        <v>1.88</v>
      </c>
      <c r="Q765" s="29">
        <v>22.57</v>
      </c>
      <c r="R765" s="29" t="s">
        <v>94</v>
      </c>
      <c r="S765" s="29" t="s">
        <v>93</v>
      </c>
      <c r="T765" s="29" t="s">
        <v>93</v>
      </c>
      <c r="U765" s="29">
        <v>70.52</v>
      </c>
      <c r="V765" s="58">
        <f>AVERAGE(U765:U767)</f>
        <v>90.173333333333332</v>
      </c>
      <c r="W765" s="61"/>
      <c r="X765" s="62"/>
      <c r="Z765" s="31" t="s">
        <v>91</v>
      </c>
      <c r="AA765" s="33" t="s">
        <v>691</v>
      </c>
    </row>
    <row r="766" spans="1:27" ht="9" customHeight="1" x14ac:dyDescent="0.2">
      <c r="A766" s="59"/>
      <c r="B766" s="60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9" t="s">
        <v>93</v>
      </c>
      <c r="T766" s="29" t="s">
        <v>93</v>
      </c>
      <c r="U766" s="29">
        <v>100</v>
      </c>
      <c r="V766" s="58"/>
      <c r="W766" s="61"/>
      <c r="X766" s="62"/>
      <c r="Z766" s="30" t="s">
        <v>91</v>
      </c>
      <c r="AA766" s="33" t="s">
        <v>692</v>
      </c>
    </row>
    <row r="767" spans="1:27" ht="9" customHeight="1" x14ac:dyDescent="0.2">
      <c r="A767" s="59"/>
      <c r="B767" s="60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9" t="s">
        <v>93</v>
      </c>
      <c r="T767" s="29" t="s">
        <v>93</v>
      </c>
      <c r="U767" s="29">
        <v>100</v>
      </c>
      <c r="V767" s="58"/>
      <c r="W767" s="61"/>
      <c r="X767" s="62"/>
      <c r="Z767" s="30" t="s">
        <v>91</v>
      </c>
      <c r="AA767" s="33" t="s">
        <v>693</v>
      </c>
    </row>
    <row r="768" spans="1:27" ht="9" customHeight="1" x14ac:dyDescent="0.2">
      <c r="A768" s="59"/>
      <c r="B768" s="60">
        <v>11</v>
      </c>
      <c r="C768" s="29">
        <v>7.03</v>
      </c>
      <c r="D768" s="29">
        <v>32.299999999999997</v>
      </c>
      <c r="E768" s="29">
        <v>1.1599999999999999</v>
      </c>
      <c r="F768" s="29">
        <v>1</v>
      </c>
      <c r="G768" s="29" t="s">
        <v>94</v>
      </c>
      <c r="H768" s="29" t="s">
        <v>94</v>
      </c>
      <c r="I768" s="29" t="s">
        <v>94</v>
      </c>
      <c r="J768" s="29">
        <v>16.100000000000001</v>
      </c>
      <c r="K768" s="29">
        <v>15.8</v>
      </c>
      <c r="L768" s="29">
        <v>7</v>
      </c>
      <c r="M768" s="29">
        <v>2.8</v>
      </c>
      <c r="N768" s="29">
        <v>2.11</v>
      </c>
      <c r="O768" s="29" t="s">
        <v>94</v>
      </c>
      <c r="P768" s="29" t="s">
        <v>94</v>
      </c>
      <c r="Q768" s="29">
        <v>29.71</v>
      </c>
      <c r="R768" s="29" t="s">
        <v>193</v>
      </c>
      <c r="S768" s="29" t="s">
        <v>93</v>
      </c>
      <c r="T768" s="29" t="s">
        <v>93</v>
      </c>
      <c r="U768" s="29">
        <v>64.34</v>
      </c>
      <c r="V768" s="58">
        <f>AVERAGE(U768:U770)</f>
        <v>88.113333333333344</v>
      </c>
      <c r="W768" s="61"/>
      <c r="X768" s="62"/>
      <c r="Z768" s="30" t="s">
        <v>91</v>
      </c>
      <c r="AA768" s="33" t="s">
        <v>692</v>
      </c>
    </row>
    <row r="769" spans="1:27" ht="9" customHeight="1" x14ac:dyDescent="0.2">
      <c r="A769" s="59"/>
      <c r="B769" s="60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9" t="s">
        <v>93</v>
      </c>
      <c r="T769" s="29" t="s">
        <v>93</v>
      </c>
      <c r="U769" s="29">
        <v>100</v>
      </c>
      <c r="V769" s="58"/>
      <c r="W769" s="61"/>
      <c r="X769" s="62"/>
      <c r="Z769" s="30" t="s">
        <v>91</v>
      </c>
      <c r="AA769" s="33" t="s">
        <v>694</v>
      </c>
    </row>
    <row r="770" spans="1:27" ht="9" customHeight="1" x14ac:dyDescent="0.2">
      <c r="A770" s="59"/>
      <c r="B770" s="60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9" t="s">
        <v>93</v>
      </c>
      <c r="T770" s="29" t="s">
        <v>93</v>
      </c>
      <c r="U770" s="29">
        <v>100</v>
      </c>
      <c r="V770" s="58"/>
      <c r="W770" s="61"/>
      <c r="X770" s="62"/>
      <c r="Z770" s="30" t="s">
        <v>91</v>
      </c>
      <c r="AA770" s="33" t="s">
        <v>692</v>
      </c>
    </row>
    <row r="771" spans="1:27" ht="9" customHeight="1" x14ac:dyDescent="0.2">
      <c r="A771" s="59"/>
      <c r="B771" s="60">
        <v>12</v>
      </c>
      <c r="C771" s="29">
        <v>7.6</v>
      </c>
      <c r="D771" s="29">
        <v>53.9</v>
      </c>
      <c r="E771" s="29">
        <v>0.81</v>
      </c>
      <c r="F771" s="29">
        <v>0.85</v>
      </c>
      <c r="G771" s="29" t="s">
        <v>94</v>
      </c>
      <c r="H771" s="29" t="s">
        <v>94</v>
      </c>
      <c r="I771" s="29" t="s">
        <v>94</v>
      </c>
      <c r="J771" s="29">
        <v>28.5</v>
      </c>
      <c r="K771" s="29">
        <v>25.6</v>
      </c>
      <c r="L771" s="29">
        <v>11</v>
      </c>
      <c r="M771" s="29">
        <v>4.4000000000000004</v>
      </c>
      <c r="N771" s="29">
        <v>3.5</v>
      </c>
      <c r="O771" s="29" t="s">
        <v>94</v>
      </c>
      <c r="P771" s="29" t="s">
        <v>94</v>
      </c>
      <c r="Q771" s="29">
        <v>10.79</v>
      </c>
      <c r="R771" s="29" t="s">
        <v>281</v>
      </c>
      <c r="S771" s="29" t="s">
        <v>93</v>
      </c>
      <c r="T771" s="29" t="s">
        <v>93</v>
      </c>
      <c r="U771" s="29">
        <v>46.24</v>
      </c>
      <c r="V771" s="58">
        <f>AVERAGE(U771:U773)</f>
        <v>82.08</v>
      </c>
      <c r="W771" s="61"/>
      <c r="X771" s="62"/>
      <c r="Z771" s="30" t="s">
        <v>91</v>
      </c>
      <c r="AA771" s="33" t="s">
        <v>695</v>
      </c>
    </row>
    <row r="772" spans="1:27" ht="9" customHeight="1" x14ac:dyDescent="0.2">
      <c r="A772" s="59"/>
      <c r="B772" s="60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9" t="s">
        <v>93</v>
      </c>
      <c r="T772" s="29" t="s">
        <v>93</v>
      </c>
      <c r="U772" s="29">
        <v>100</v>
      </c>
      <c r="V772" s="58"/>
      <c r="W772" s="61"/>
      <c r="X772" s="62"/>
      <c r="Z772" s="30" t="s">
        <v>91</v>
      </c>
      <c r="AA772" s="33" t="s">
        <v>686</v>
      </c>
    </row>
    <row r="773" spans="1:27" ht="9" customHeight="1" x14ac:dyDescent="0.2">
      <c r="A773" s="59"/>
      <c r="B773" s="60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9" t="s">
        <v>93</v>
      </c>
      <c r="T773" s="29" t="s">
        <v>93</v>
      </c>
      <c r="U773" s="29">
        <v>100</v>
      </c>
      <c r="V773" s="58"/>
      <c r="W773" s="61"/>
      <c r="X773" s="62"/>
      <c r="Z773" s="30" t="s">
        <v>91</v>
      </c>
      <c r="AA773" s="33" t="s">
        <v>696</v>
      </c>
    </row>
    <row r="774" spans="1:27" ht="9" customHeight="1" x14ac:dyDescent="0.2">
      <c r="A774" s="59" t="s">
        <v>49</v>
      </c>
      <c r="B774" s="60">
        <v>1</v>
      </c>
      <c r="C774" s="29">
        <v>6.81</v>
      </c>
      <c r="D774" s="29">
        <v>94.8</v>
      </c>
      <c r="E774" s="29">
        <v>0.77</v>
      </c>
      <c r="F774" s="29">
        <v>12</v>
      </c>
      <c r="G774" s="29" t="s">
        <v>94</v>
      </c>
      <c r="H774" s="29">
        <v>9.18</v>
      </c>
      <c r="I774" s="29" t="s">
        <v>94</v>
      </c>
      <c r="J774" s="29">
        <v>41.33</v>
      </c>
      <c r="K774" s="29">
        <v>41.13</v>
      </c>
      <c r="L774" s="29">
        <v>16.54</v>
      </c>
      <c r="M774" s="29">
        <v>6.61</v>
      </c>
      <c r="N774" s="29">
        <v>5.9</v>
      </c>
      <c r="O774" s="29" t="s">
        <v>94</v>
      </c>
      <c r="P774" s="29" t="s">
        <v>94</v>
      </c>
      <c r="Q774" s="29" t="s">
        <v>94</v>
      </c>
      <c r="R774" s="29" t="s">
        <v>328</v>
      </c>
      <c r="S774" s="29" t="s">
        <v>89</v>
      </c>
      <c r="T774" s="29" t="s">
        <v>89</v>
      </c>
      <c r="U774" s="29">
        <v>0</v>
      </c>
      <c r="V774" s="58">
        <f>AVERAGE(U774:U776)</f>
        <v>0</v>
      </c>
      <c r="W774" s="61">
        <f>AVERAGE(U774:U806)</f>
        <v>1.3566666666666665</v>
      </c>
      <c r="X774" s="64" t="s">
        <v>155</v>
      </c>
      <c r="Z774" s="30" t="s">
        <v>91</v>
      </c>
      <c r="AA774" s="33" t="s">
        <v>697</v>
      </c>
    </row>
    <row r="775" spans="1:27" ht="9" customHeight="1" x14ac:dyDescent="0.2">
      <c r="A775" s="59"/>
      <c r="B775" s="60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9" t="s">
        <v>89</v>
      </c>
      <c r="T775" s="29" t="s">
        <v>89</v>
      </c>
      <c r="U775" s="29">
        <v>0</v>
      </c>
      <c r="V775" s="58"/>
      <c r="W775" s="61"/>
      <c r="X775" s="64"/>
      <c r="Z775" s="30" t="s">
        <v>91</v>
      </c>
      <c r="AA775" s="33" t="s">
        <v>698</v>
      </c>
    </row>
    <row r="776" spans="1:27" ht="9" customHeight="1" x14ac:dyDescent="0.2">
      <c r="A776" s="59"/>
      <c r="B776" s="60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9" t="s">
        <v>89</v>
      </c>
      <c r="T776" s="29" t="s">
        <v>89</v>
      </c>
      <c r="U776" s="29">
        <v>0</v>
      </c>
      <c r="V776" s="58"/>
      <c r="W776" s="61"/>
      <c r="X776" s="64"/>
      <c r="Z776" s="30" t="s">
        <v>91</v>
      </c>
      <c r="AA776" s="33" t="s">
        <v>698</v>
      </c>
    </row>
    <row r="777" spans="1:27" ht="9" customHeight="1" x14ac:dyDescent="0.2">
      <c r="A777" s="59"/>
      <c r="B777" s="60">
        <v>3</v>
      </c>
      <c r="C777" s="29">
        <v>7.36</v>
      </c>
      <c r="D777" s="29">
        <v>150.6</v>
      </c>
      <c r="E777" s="29">
        <v>1.93</v>
      </c>
      <c r="F777" s="29">
        <v>8.5</v>
      </c>
      <c r="G777" s="29" t="s">
        <v>94</v>
      </c>
      <c r="H777" s="29">
        <v>4.79</v>
      </c>
      <c r="I777" s="29" t="s">
        <v>94</v>
      </c>
      <c r="J777" s="29">
        <v>34.81</v>
      </c>
      <c r="K777" s="29">
        <v>32.65</v>
      </c>
      <c r="L777" s="29">
        <v>29.68</v>
      </c>
      <c r="M777" s="29">
        <v>11.87</v>
      </c>
      <c r="N777" s="29">
        <v>0.71</v>
      </c>
      <c r="O777" s="29" t="s">
        <v>94</v>
      </c>
      <c r="P777" s="29" t="s">
        <v>94</v>
      </c>
      <c r="Q777" s="29">
        <v>15.07</v>
      </c>
      <c r="R777" s="29" t="s">
        <v>186</v>
      </c>
      <c r="S777" s="29" t="s">
        <v>89</v>
      </c>
      <c r="T777" s="29" t="s">
        <v>89</v>
      </c>
      <c r="U777" s="29">
        <v>7.27</v>
      </c>
      <c r="V777" s="58">
        <f>AVERAGE(U777:U779)</f>
        <v>2.4233333333333333</v>
      </c>
      <c r="W777" s="61"/>
      <c r="X777" s="64"/>
      <c r="Z777" s="30" t="s">
        <v>91</v>
      </c>
      <c r="AA777" s="33" t="s">
        <v>699</v>
      </c>
    </row>
    <row r="778" spans="1:27" ht="9" customHeight="1" x14ac:dyDescent="0.2">
      <c r="A778" s="59"/>
      <c r="B778" s="60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9" t="s">
        <v>89</v>
      </c>
      <c r="T778" s="29" t="s">
        <v>89</v>
      </c>
      <c r="U778" s="29">
        <v>0</v>
      </c>
      <c r="V778" s="58"/>
      <c r="W778" s="61"/>
      <c r="X778" s="64"/>
      <c r="Z778" s="30" t="s">
        <v>91</v>
      </c>
      <c r="AA778" s="33" t="s">
        <v>700</v>
      </c>
    </row>
    <row r="779" spans="1:27" ht="9" customHeight="1" x14ac:dyDescent="0.2">
      <c r="A779" s="59"/>
      <c r="B779" s="60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9" t="s">
        <v>89</v>
      </c>
      <c r="T779" s="29" t="s">
        <v>89</v>
      </c>
      <c r="U779" s="29">
        <v>0</v>
      </c>
      <c r="V779" s="58"/>
      <c r="W779" s="61"/>
      <c r="X779" s="64"/>
      <c r="Z779" s="30" t="s">
        <v>91</v>
      </c>
      <c r="AA779" s="33" t="s">
        <v>701</v>
      </c>
    </row>
    <row r="780" spans="1:27" ht="9" customHeight="1" x14ac:dyDescent="0.2">
      <c r="A780" s="59"/>
      <c r="B780" s="60">
        <v>4</v>
      </c>
      <c r="C780" s="29">
        <v>6.6</v>
      </c>
      <c r="D780" s="29">
        <v>92.8</v>
      </c>
      <c r="E780" s="29">
        <v>1.05</v>
      </c>
      <c r="F780" s="29">
        <v>10</v>
      </c>
      <c r="G780" s="29" t="s">
        <v>94</v>
      </c>
      <c r="H780" s="29">
        <v>3.7</v>
      </c>
      <c r="I780" s="29" t="s">
        <v>94</v>
      </c>
      <c r="J780" s="29">
        <v>46.99</v>
      </c>
      <c r="K780" s="29">
        <v>37.1</v>
      </c>
      <c r="L780" s="29">
        <v>23.53</v>
      </c>
      <c r="M780" s="29">
        <v>9.41</v>
      </c>
      <c r="N780" s="29">
        <v>3.26</v>
      </c>
      <c r="O780" s="29" t="s">
        <v>94</v>
      </c>
      <c r="P780" s="29" t="s">
        <v>94</v>
      </c>
      <c r="Q780" s="29">
        <v>13.64</v>
      </c>
      <c r="R780" s="29" t="s">
        <v>145</v>
      </c>
      <c r="S780" s="29" t="s">
        <v>89</v>
      </c>
      <c r="T780" s="29" t="s">
        <v>89</v>
      </c>
      <c r="U780" s="29">
        <v>0</v>
      </c>
      <c r="V780" s="58">
        <f>AVERAGE(U780:U782)</f>
        <v>0</v>
      </c>
      <c r="W780" s="61"/>
      <c r="X780" s="64"/>
      <c r="Z780" s="30" t="s">
        <v>91</v>
      </c>
      <c r="AA780" s="33" t="s">
        <v>702</v>
      </c>
    </row>
    <row r="781" spans="1:27" ht="9" customHeight="1" x14ac:dyDescent="0.2">
      <c r="A781" s="59"/>
      <c r="B781" s="60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9" t="s">
        <v>89</v>
      </c>
      <c r="T781" s="29" t="s">
        <v>89</v>
      </c>
      <c r="U781" s="29">
        <v>0</v>
      </c>
      <c r="V781" s="58"/>
      <c r="W781" s="61"/>
      <c r="X781" s="64"/>
      <c r="Z781" s="30" t="s">
        <v>91</v>
      </c>
      <c r="AA781" s="33" t="s">
        <v>702</v>
      </c>
    </row>
    <row r="782" spans="1:27" ht="9" customHeight="1" x14ac:dyDescent="0.2">
      <c r="A782" s="59"/>
      <c r="B782" s="60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9" t="s">
        <v>89</v>
      </c>
      <c r="T782" s="29" t="s">
        <v>89</v>
      </c>
      <c r="U782" s="29">
        <v>0</v>
      </c>
      <c r="V782" s="58"/>
      <c r="W782" s="61"/>
      <c r="X782" s="64"/>
      <c r="Z782" s="30" t="s">
        <v>91</v>
      </c>
      <c r="AA782" s="33" t="s">
        <v>702</v>
      </c>
    </row>
    <row r="783" spans="1:27" ht="9" customHeight="1" x14ac:dyDescent="0.2">
      <c r="A783" s="59"/>
      <c r="B783" s="60">
        <v>5</v>
      </c>
      <c r="C783" s="29">
        <v>7.4</v>
      </c>
      <c r="D783" s="29">
        <v>82.2</v>
      </c>
      <c r="E783" s="29">
        <v>1.42</v>
      </c>
      <c r="F783" s="29">
        <v>4.1100000000000003</v>
      </c>
      <c r="G783" s="29" t="s">
        <v>94</v>
      </c>
      <c r="H783" s="29">
        <v>4.34</v>
      </c>
      <c r="I783" s="29" t="s">
        <v>94</v>
      </c>
      <c r="J783" s="29">
        <v>26.22</v>
      </c>
      <c r="K783" s="29">
        <v>31.89</v>
      </c>
      <c r="L783" s="29">
        <v>19.05</v>
      </c>
      <c r="M783" s="29">
        <v>7.62</v>
      </c>
      <c r="N783" s="29">
        <v>3.08</v>
      </c>
      <c r="O783" s="29" t="s">
        <v>94</v>
      </c>
      <c r="P783" s="29" t="s">
        <v>94</v>
      </c>
      <c r="Q783" s="29">
        <v>14.36</v>
      </c>
      <c r="R783" s="29" t="s">
        <v>398</v>
      </c>
      <c r="S783" s="29" t="s">
        <v>89</v>
      </c>
      <c r="T783" s="29" t="s">
        <v>89</v>
      </c>
      <c r="U783" s="29">
        <v>0</v>
      </c>
      <c r="V783" s="58">
        <f>AVERAGE(U783:U785)</f>
        <v>0</v>
      </c>
      <c r="W783" s="61"/>
      <c r="X783" s="64"/>
      <c r="Z783" s="30" t="s">
        <v>91</v>
      </c>
      <c r="AA783" s="33" t="s">
        <v>702</v>
      </c>
    </row>
    <row r="784" spans="1:27" ht="9" customHeight="1" x14ac:dyDescent="0.2">
      <c r="A784" s="59"/>
      <c r="B784" s="60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9" t="s">
        <v>89</v>
      </c>
      <c r="T784" s="29" t="s">
        <v>89</v>
      </c>
      <c r="U784" s="29">
        <v>0</v>
      </c>
      <c r="V784" s="58"/>
      <c r="W784" s="61"/>
      <c r="X784" s="64"/>
      <c r="Z784" s="30" t="s">
        <v>91</v>
      </c>
      <c r="AA784" s="33" t="s">
        <v>703</v>
      </c>
    </row>
    <row r="785" spans="1:27" ht="9" customHeight="1" x14ac:dyDescent="0.2">
      <c r="A785" s="59"/>
      <c r="B785" s="60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9" t="s">
        <v>89</v>
      </c>
      <c r="T785" s="29" t="s">
        <v>89</v>
      </c>
      <c r="U785" s="29">
        <v>0</v>
      </c>
      <c r="V785" s="58"/>
      <c r="W785" s="61"/>
      <c r="X785" s="64"/>
      <c r="Z785" s="30" t="s">
        <v>91</v>
      </c>
      <c r="AA785" s="33" t="s">
        <v>704</v>
      </c>
    </row>
    <row r="786" spans="1:27" ht="9" customHeight="1" x14ac:dyDescent="0.2">
      <c r="A786" s="59"/>
      <c r="B786" s="60">
        <v>6</v>
      </c>
      <c r="C786" s="29">
        <v>7.3</v>
      </c>
      <c r="D786" s="29">
        <v>96.7</v>
      </c>
      <c r="E786" s="29">
        <v>1.01</v>
      </c>
      <c r="F786" s="29">
        <v>4.37</v>
      </c>
      <c r="G786" s="29" t="s">
        <v>94</v>
      </c>
      <c r="H786" s="29">
        <v>2.19</v>
      </c>
      <c r="I786" s="29" t="s">
        <v>94</v>
      </c>
      <c r="J786" s="29">
        <v>43.43</v>
      </c>
      <c r="K786" s="29">
        <v>34.03</v>
      </c>
      <c r="L786" s="29">
        <v>21.4</v>
      </c>
      <c r="M786" s="29">
        <v>8.56</v>
      </c>
      <c r="N786" s="29">
        <v>3.03</v>
      </c>
      <c r="O786" s="29">
        <v>0.08</v>
      </c>
      <c r="P786" s="29" t="s">
        <v>94</v>
      </c>
      <c r="Q786" s="29">
        <v>14</v>
      </c>
      <c r="R786" s="29" t="s">
        <v>339</v>
      </c>
      <c r="S786" s="29" t="s">
        <v>89</v>
      </c>
      <c r="T786" s="29" t="s">
        <v>89</v>
      </c>
      <c r="U786" s="29">
        <v>0</v>
      </c>
      <c r="V786" s="58">
        <f>AVERAGE(U786:U788)</f>
        <v>0</v>
      </c>
      <c r="W786" s="61"/>
      <c r="X786" s="64"/>
      <c r="Z786" s="30" t="s">
        <v>91</v>
      </c>
      <c r="AA786" s="33" t="s">
        <v>705</v>
      </c>
    </row>
    <row r="787" spans="1:27" ht="9" customHeight="1" x14ac:dyDescent="0.2">
      <c r="A787" s="59"/>
      <c r="B787" s="60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9" t="s">
        <v>89</v>
      </c>
      <c r="T787" s="29" t="s">
        <v>89</v>
      </c>
      <c r="U787" s="29">
        <v>0</v>
      </c>
      <c r="V787" s="58"/>
      <c r="W787" s="61"/>
      <c r="X787" s="64"/>
      <c r="Z787" s="30" t="s">
        <v>91</v>
      </c>
      <c r="AA787" s="33" t="s">
        <v>706</v>
      </c>
    </row>
    <row r="788" spans="1:27" ht="9" customHeight="1" x14ac:dyDescent="0.2">
      <c r="A788" s="59"/>
      <c r="B788" s="60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9" t="s">
        <v>89</v>
      </c>
      <c r="T788" s="29" t="s">
        <v>89</v>
      </c>
      <c r="U788" s="29">
        <v>0</v>
      </c>
      <c r="V788" s="58"/>
      <c r="W788" s="61"/>
      <c r="X788" s="64"/>
      <c r="Z788" s="30" t="s">
        <v>91</v>
      </c>
      <c r="AA788" s="33" t="s">
        <v>705</v>
      </c>
    </row>
    <row r="789" spans="1:27" ht="9" customHeight="1" x14ac:dyDescent="0.2">
      <c r="A789" s="59"/>
      <c r="B789" s="60">
        <v>7</v>
      </c>
      <c r="C789" s="29">
        <v>7.9</v>
      </c>
      <c r="D789" s="29">
        <v>104.4</v>
      </c>
      <c r="E789" s="29">
        <v>1.33</v>
      </c>
      <c r="F789" s="29" t="s">
        <v>94</v>
      </c>
      <c r="G789" s="29" t="s">
        <v>94</v>
      </c>
      <c r="H789" s="29">
        <v>2.5099999999999998</v>
      </c>
      <c r="I789" s="29" t="s">
        <v>94</v>
      </c>
      <c r="J789" s="29">
        <v>47.54</v>
      </c>
      <c r="K789" s="29">
        <v>40.869999999999997</v>
      </c>
      <c r="L789" s="29">
        <v>29.1</v>
      </c>
      <c r="M789" s="29">
        <v>11.64</v>
      </c>
      <c r="N789" s="29">
        <v>2.83</v>
      </c>
      <c r="O789" s="29" t="s">
        <v>94</v>
      </c>
      <c r="P789" s="29" t="s">
        <v>94</v>
      </c>
      <c r="Q789" s="29">
        <v>14.36</v>
      </c>
      <c r="R789" s="29" t="s">
        <v>280</v>
      </c>
      <c r="S789" s="29" t="s">
        <v>89</v>
      </c>
      <c r="T789" s="29" t="s">
        <v>89</v>
      </c>
      <c r="U789" s="29">
        <v>0</v>
      </c>
      <c r="V789" s="58">
        <f>AVERAGE(U789:U791)</f>
        <v>0</v>
      </c>
      <c r="W789" s="61"/>
      <c r="X789" s="64"/>
      <c r="Z789" s="30" t="s">
        <v>91</v>
      </c>
      <c r="AA789" s="33" t="s">
        <v>707</v>
      </c>
    </row>
    <row r="790" spans="1:27" ht="9" customHeight="1" x14ac:dyDescent="0.2">
      <c r="A790" s="59"/>
      <c r="B790" s="60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9" t="s">
        <v>89</v>
      </c>
      <c r="T790" s="29" t="s">
        <v>89</v>
      </c>
      <c r="U790" s="29">
        <v>0</v>
      </c>
      <c r="V790" s="58"/>
      <c r="W790" s="61"/>
      <c r="X790" s="64"/>
      <c r="Z790" s="30" t="s">
        <v>91</v>
      </c>
      <c r="AA790" s="33" t="s">
        <v>708</v>
      </c>
    </row>
    <row r="791" spans="1:27" ht="9" customHeight="1" x14ac:dyDescent="0.2">
      <c r="A791" s="59"/>
      <c r="B791" s="60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9" t="s">
        <v>89</v>
      </c>
      <c r="T791" s="29" t="s">
        <v>89</v>
      </c>
      <c r="U791" s="29">
        <v>0</v>
      </c>
      <c r="V791" s="58"/>
      <c r="W791" s="61"/>
      <c r="X791" s="64"/>
      <c r="Z791" s="30" t="s">
        <v>91</v>
      </c>
      <c r="AA791" s="33" t="s">
        <v>709</v>
      </c>
    </row>
    <row r="792" spans="1:27" ht="9" customHeight="1" x14ac:dyDescent="0.2">
      <c r="A792" s="59"/>
      <c r="B792" s="60">
        <v>8</v>
      </c>
      <c r="C792" s="29">
        <v>7.6</v>
      </c>
      <c r="D792" s="29">
        <v>108.7</v>
      </c>
      <c r="E792" s="29">
        <v>0.63</v>
      </c>
      <c r="F792" s="29">
        <v>9.44</v>
      </c>
      <c r="G792" s="29" t="s">
        <v>94</v>
      </c>
      <c r="H792" s="29">
        <v>4.9800000000000004</v>
      </c>
      <c r="I792" s="29" t="s">
        <v>94</v>
      </c>
      <c r="J792" s="29">
        <v>46.58</v>
      </c>
      <c r="K792" s="29">
        <v>39.590000000000003</v>
      </c>
      <c r="L792" s="29">
        <v>21.4</v>
      </c>
      <c r="M792" s="29">
        <v>8.56</v>
      </c>
      <c r="N792" s="29">
        <v>4.37</v>
      </c>
      <c r="O792" s="29" t="s">
        <v>94</v>
      </c>
      <c r="P792" s="29" t="s">
        <v>94</v>
      </c>
      <c r="Q792" s="29">
        <v>12.57</v>
      </c>
      <c r="R792" s="29" t="s">
        <v>136</v>
      </c>
      <c r="S792" s="29" t="s">
        <v>89</v>
      </c>
      <c r="T792" s="29" t="s">
        <v>89</v>
      </c>
      <c r="U792" s="29">
        <v>0</v>
      </c>
      <c r="V792" s="58">
        <f>AVERAGE(U792:U794)</f>
        <v>12.5</v>
      </c>
      <c r="W792" s="61"/>
      <c r="X792" s="64"/>
      <c r="Z792" s="30" t="s">
        <v>91</v>
      </c>
      <c r="AA792" s="33" t="s">
        <v>710</v>
      </c>
    </row>
    <row r="793" spans="1:27" ht="9" customHeight="1" x14ac:dyDescent="0.2">
      <c r="A793" s="59"/>
      <c r="B793" s="60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9" t="s">
        <v>89</v>
      </c>
      <c r="T793" s="29" t="s">
        <v>89</v>
      </c>
      <c r="U793" s="29">
        <v>0</v>
      </c>
      <c r="V793" s="58"/>
      <c r="W793" s="61"/>
      <c r="X793" s="64"/>
      <c r="Z793" s="30" t="s">
        <v>91</v>
      </c>
      <c r="AA793" s="33" t="s">
        <v>711</v>
      </c>
    </row>
    <row r="794" spans="1:27" ht="9" customHeight="1" x14ac:dyDescent="0.2">
      <c r="A794" s="59"/>
      <c r="B794" s="60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9" t="s">
        <v>93</v>
      </c>
      <c r="T794" s="29" t="s">
        <v>89</v>
      </c>
      <c r="U794" s="29">
        <v>37.5</v>
      </c>
      <c r="V794" s="58"/>
      <c r="W794" s="61"/>
      <c r="X794" s="64"/>
      <c r="Z794" s="30" t="s">
        <v>91</v>
      </c>
      <c r="AA794" s="33" t="s">
        <v>712</v>
      </c>
    </row>
    <row r="795" spans="1:27" ht="9" customHeight="1" x14ac:dyDescent="0.2">
      <c r="A795" s="59"/>
      <c r="B795" s="60">
        <v>9</v>
      </c>
      <c r="C795" s="29">
        <v>7.3</v>
      </c>
      <c r="D795" s="29" t="s">
        <v>94</v>
      </c>
      <c r="E795" s="29">
        <v>1.1499999999999999</v>
      </c>
      <c r="F795" s="29">
        <v>9.65</v>
      </c>
      <c r="G795" s="29" t="s">
        <v>94</v>
      </c>
      <c r="H795" s="29">
        <v>3.26</v>
      </c>
      <c r="I795" s="29" t="s">
        <v>94</v>
      </c>
      <c r="J795" s="29">
        <v>56.86</v>
      </c>
      <c r="K795" s="29">
        <v>38.950000000000003</v>
      </c>
      <c r="L795" s="29">
        <v>26.11</v>
      </c>
      <c r="M795" s="29">
        <v>10.44</v>
      </c>
      <c r="N795" s="29">
        <v>3.08</v>
      </c>
      <c r="O795" s="29" t="s">
        <v>94</v>
      </c>
      <c r="P795" s="29" t="s">
        <v>94</v>
      </c>
      <c r="Q795" s="29">
        <v>14.71</v>
      </c>
      <c r="R795" s="29" t="s">
        <v>341</v>
      </c>
      <c r="S795" s="29" t="s">
        <v>89</v>
      </c>
      <c r="T795" s="29" t="s">
        <v>89</v>
      </c>
      <c r="U795" s="29">
        <v>0</v>
      </c>
      <c r="V795" s="58">
        <f>AVERAGE(U795:U797)</f>
        <v>0</v>
      </c>
      <c r="W795" s="61"/>
      <c r="X795" s="64"/>
      <c r="Z795" s="30" t="s">
        <v>91</v>
      </c>
      <c r="AA795" s="33" t="s">
        <v>713</v>
      </c>
    </row>
    <row r="796" spans="1:27" ht="9" customHeight="1" x14ac:dyDescent="0.2">
      <c r="A796" s="59"/>
      <c r="B796" s="60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9" t="s">
        <v>89</v>
      </c>
      <c r="T796" s="29" t="s">
        <v>89</v>
      </c>
      <c r="U796" s="29">
        <v>0</v>
      </c>
      <c r="V796" s="58"/>
      <c r="W796" s="61"/>
      <c r="X796" s="64"/>
      <c r="Z796" s="30" t="s">
        <v>91</v>
      </c>
      <c r="AA796" s="33" t="s">
        <v>714</v>
      </c>
    </row>
    <row r="797" spans="1:27" ht="9" customHeight="1" x14ac:dyDescent="0.2">
      <c r="A797" s="59"/>
      <c r="B797" s="60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9" t="s">
        <v>89</v>
      </c>
      <c r="T797" s="29" t="s">
        <v>89</v>
      </c>
      <c r="U797" s="29">
        <v>0</v>
      </c>
      <c r="V797" s="58"/>
      <c r="W797" s="61"/>
      <c r="X797" s="64"/>
      <c r="Z797" s="30" t="s">
        <v>91</v>
      </c>
      <c r="AA797" s="33" t="s">
        <v>715</v>
      </c>
    </row>
    <row r="798" spans="1:27" ht="9" customHeight="1" x14ac:dyDescent="0.2">
      <c r="A798" s="59"/>
      <c r="B798" s="60">
        <v>10</v>
      </c>
      <c r="C798" s="29">
        <v>7.3</v>
      </c>
      <c r="D798" s="29">
        <v>98.4</v>
      </c>
      <c r="E798" s="29">
        <v>1.17</v>
      </c>
      <c r="F798" s="29">
        <v>6.39</v>
      </c>
      <c r="G798" s="29" t="s">
        <v>94</v>
      </c>
      <c r="H798" s="29">
        <v>6.2</v>
      </c>
      <c r="I798" s="29" t="s">
        <v>94</v>
      </c>
      <c r="J798" s="29">
        <v>44.9</v>
      </c>
      <c r="K798" s="29">
        <v>38.799999999999997</v>
      </c>
      <c r="L798" s="29">
        <v>19</v>
      </c>
      <c r="M798" s="29">
        <v>7.6</v>
      </c>
      <c r="N798" s="29">
        <v>4.75</v>
      </c>
      <c r="O798" s="29">
        <v>0.06</v>
      </c>
      <c r="P798" s="29">
        <v>0.88</v>
      </c>
      <c r="Q798" s="29">
        <v>14.36</v>
      </c>
      <c r="R798" s="29" t="s">
        <v>506</v>
      </c>
      <c r="S798" s="29" t="s">
        <v>89</v>
      </c>
      <c r="T798" s="29" t="s">
        <v>89</v>
      </c>
      <c r="U798" s="29">
        <v>0</v>
      </c>
      <c r="V798" s="58">
        <f>AVERAGE(U798:U800)</f>
        <v>0</v>
      </c>
      <c r="W798" s="61"/>
      <c r="X798" s="64"/>
      <c r="Z798" s="30" t="s">
        <v>91</v>
      </c>
      <c r="AA798" s="33" t="s">
        <v>716</v>
      </c>
    </row>
    <row r="799" spans="1:27" ht="9" customHeight="1" x14ac:dyDescent="0.2">
      <c r="A799" s="59"/>
      <c r="B799" s="60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9" t="s">
        <v>89</v>
      </c>
      <c r="T799" s="29" t="s">
        <v>89</v>
      </c>
      <c r="U799" s="29">
        <v>0</v>
      </c>
      <c r="V799" s="58"/>
      <c r="W799" s="61"/>
      <c r="X799" s="64"/>
      <c r="Z799" s="30" t="s">
        <v>91</v>
      </c>
      <c r="AA799" s="33" t="s">
        <v>715</v>
      </c>
    </row>
    <row r="800" spans="1:27" ht="9" customHeight="1" x14ac:dyDescent="0.2">
      <c r="A800" s="59"/>
      <c r="B800" s="60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9" t="s">
        <v>89</v>
      </c>
      <c r="T800" s="29" t="s">
        <v>89</v>
      </c>
      <c r="U800" s="29">
        <v>0</v>
      </c>
      <c r="V800" s="58"/>
      <c r="W800" s="61"/>
      <c r="X800" s="64"/>
      <c r="Z800" s="30" t="s">
        <v>91</v>
      </c>
      <c r="AA800" s="33" t="s">
        <v>717</v>
      </c>
    </row>
    <row r="801" spans="1:27" ht="9" customHeight="1" x14ac:dyDescent="0.2">
      <c r="A801" s="59"/>
      <c r="B801" s="60">
        <v>11</v>
      </c>
      <c r="C801" s="29">
        <v>6.7</v>
      </c>
      <c r="D801" s="29">
        <v>94.2</v>
      </c>
      <c r="E801" s="29">
        <v>1.56</v>
      </c>
      <c r="F801" s="29">
        <v>7.09</v>
      </c>
      <c r="G801" s="29" t="s">
        <v>94</v>
      </c>
      <c r="H801" s="29" t="s">
        <v>94</v>
      </c>
      <c r="I801" s="29" t="s">
        <v>94</v>
      </c>
      <c r="J801" s="29">
        <v>45.8</v>
      </c>
      <c r="K801" s="29">
        <v>42.2</v>
      </c>
      <c r="L801" s="29">
        <v>19.600000000000001</v>
      </c>
      <c r="M801" s="29">
        <v>7.84</v>
      </c>
      <c r="N801" s="29">
        <v>5.42</v>
      </c>
      <c r="O801" s="29">
        <v>0.01</v>
      </c>
      <c r="P801" s="29">
        <v>1.63</v>
      </c>
      <c r="Q801" s="29">
        <v>14.71</v>
      </c>
      <c r="R801" s="29" t="s">
        <v>134</v>
      </c>
      <c r="S801" s="29" t="s">
        <v>89</v>
      </c>
      <c r="T801" s="29" t="s">
        <v>89</v>
      </c>
      <c r="U801" s="29">
        <v>0</v>
      </c>
      <c r="V801" s="58">
        <f>AVERAGE(U801:U803)</f>
        <v>0</v>
      </c>
      <c r="W801" s="61"/>
      <c r="X801" s="64"/>
      <c r="Z801" s="30" t="s">
        <v>91</v>
      </c>
      <c r="AA801" s="33" t="s">
        <v>715</v>
      </c>
    </row>
    <row r="802" spans="1:27" ht="9" customHeight="1" x14ac:dyDescent="0.2">
      <c r="A802" s="59"/>
      <c r="B802" s="60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9" t="s">
        <v>89</v>
      </c>
      <c r="T802" s="29" t="s">
        <v>89</v>
      </c>
      <c r="U802" s="29">
        <v>0</v>
      </c>
      <c r="V802" s="58"/>
      <c r="W802" s="61"/>
      <c r="X802" s="64"/>
      <c r="Z802" s="30" t="s">
        <v>91</v>
      </c>
      <c r="AA802" s="33" t="s">
        <v>716</v>
      </c>
    </row>
    <row r="803" spans="1:27" ht="9" customHeight="1" x14ac:dyDescent="0.2">
      <c r="A803" s="59"/>
      <c r="B803" s="60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9" t="s">
        <v>89</v>
      </c>
      <c r="T803" s="29" t="s">
        <v>89</v>
      </c>
      <c r="U803" s="29">
        <v>0</v>
      </c>
      <c r="V803" s="58"/>
      <c r="W803" s="61"/>
      <c r="X803" s="64"/>
      <c r="Z803" s="30" t="s">
        <v>91</v>
      </c>
      <c r="AA803" s="33" t="s">
        <v>718</v>
      </c>
    </row>
    <row r="804" spans="1:27" ht="9" customHeight="1" x14ac:dyDescent="0.2">
      <c r="A804" s="59"/>
      <c r="B804" s="60">
        <v>12</v>
      </c>
      <c r="C804" s="29">
        <v>7.62</v>
      </c>
      <c r="D804" s="29">
        <v>105.1</v>
      </c>
      <c r="E804" s="29">
        <v>0.81</v>
      </c>
      <c r="F804" s="29">
        <v>6.05</v>
      </c>
      <c r="G804" s="29" t="s">
        <v>94</v>
      </c>
      <c r="H804" s="29" t="s">
        <v>94</v>
      </c>
      <c r="I804" s="29" t="s">
        <v>94</v>
      </c>
      <c r="J804" s="29">
        <v>43</v>
      </c>
      <c r="K804" s="29">
        <v>35.200000000000003</v>
      </c>
      <c r="L804" s="29">
        <v>22.2</v>
      </c>
      <c r="M804" s="29">
        <v>8.8800000000000008</v>
      </c>
      <c r="N804" s="29">
        <v>3.12</v>
      </c>
      <c r="O804" s="29">
        <v>0.01</v>
      </c>
      <c r="P804" s="29">
        <v>0.88</v>
      </c>
      <c r="Q804" s="29">
        <v>2.21</v>
      </c>
      <c r="R804" s="29" t="s">
        <v>130</v>
      </c>
      <c r="S804" s="29" t="s">
        <v>89</v>
      </c>
      <c r="T804" s="29" t="s">
        <v>89</v>
      </c>
      <c r="U804" s="29">
        <v>0</v>
      </c>
      <c r="V804" s="58">
        <f>AVERAGE(U804:U806)</f>
        <v>0</v>
      </c>
      <c r="W804" s="61"/>
      <c r="X804" s="64"/>
      <c r="Z804" s="30" t="s">
        <v>91</v>
      </c>
      <c r="AA804" s="33" t="s">
        <v>716</v>
      </c>
    </row>
    <row r="805" spans="1:27" ht="9" customHeight="1" x14ac:dyDescent="0.2">
      <c r="A805" s="59"/>
      <c r="B805" s="60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9" t="s">
        <v>89</v>
      </c>
      <c r="T805" s="29" t="s">
        <v>89</v>
      </c>
      <c r="U805" s="29">
        <v>0</v>
      </c>
      <c r="V805" s="58"/>
      <c r="W805" s="61"/>
      <c r="X805" s="64"/>
      <c r="Z805" s="30" t="s">
        <v>91</v>
      </c>
      <c r="AA805" s="33" t="s">
        <v>719</v>
      </c>
    </row>
    <row r="806" spans="1:27" ht="9" customHeight="1" x14ac:dyDescent="0.2">
      <c r="A806" s="59"/>
      <c r="B806" s="60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9" t="s">
        <v>89</v>
      </c>
      <c r="T806" s="29" t="s">
        <v>89</v>
      </c>
      <c r="U806" s="29">
        <v>0</v>
      </c>
      <c r="V806" s="58"/>
      <c r="W806" s="61"/>
      <c r="X806" s="64"/>
      <c r="Z806" s="30" t="s">
        <v>91</v>
      </c>
      <c r="AA806" s="33" t="s">
        <v>720</v>
      </c>
    </row>
    <row r="807" spans="1:27" ht="9" customHeight="1" x14ac:dyDescent="0.2">
      <c r="A807" s="59" t="s">
        <v>50</v>
      </c>
      <c r="B807" s="60">
        <v>8</v>
      </c>
      <c r="C807" s="29">
        <v>7.3</v>
      </c>
      <c r="D807" s="29">
        <v>292</v>
      </c>
      <c r="E807" s="29">
        <v>8.4</v>
      </c>
      <c r="F807" s="29">
        <v>12.17</v>
      </c>
      <c r="G807" s="29" t="s">
        <v>94</v>
      </c>
      <c r="H807" s="29">
        <v>10.14</v>
      </c>
      <c r="I807" s="29" t="s">
        <v>94</v>
      </c>
      <c r="J807" s="29">
        <v>143.58000000000001</v>
      </c>
      <c r="K807" s="29">
        <v>47.51</v>
      </c>
      <c r="L807" s="29">
        <v>31.67</v>
      </c>
      <c r="M807" s="29">
        <v>12.67</v>
      </c>
      <c r="N807" s="29">
        <v>3.8</v>
      </c>
      <c r="O807" s="29" t="s">
        <v>94</v>
      </c>
      <c r="P807" s="29" t="s">
        <v>94</v>
      </c>
      <c r="Q807" s="29">
        <v>21.14</v>
      </c>
      <c r="R807" s="29" t="s">
        <v>216</v>
      </c>
      <c r="S807" s="29" t="s">
        <v>89</v>
      </c>
      <c r="T807" s="29" t="s">
        <v>89</v>
      </c>
      <c r="U807" s="29">
        <v>25.45</v>
      </c>
      <c r="V807" s="58">
        <f>AVERAGE(U807:U809)</f>
        <v>8.4833333333333325</v>
      </c>
      <c r="W807" s="61">
        <f>AVERAGE(U807:U815)</f>
        <v>8.2233333333333345</v>
      </c>
      <c r="X807" s="63" t="s">
        <v>90</v>
      </c>
      <c r="Z807" s="30" t="s">
        <v>91</v>
      </c>
      <c r="AA807" s="33" t="s">
        <v>721</v>
      </c>
    </row>
    <row r="808" spans="1:27" ht="9" customHeight="1" x14ac:dyDescent="0.2">
      <c r="A808" s="59"/>
      <c r="B808" s="60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9" t="s">
        <v>89</v>
      </c>
      <c r="T808" s="29" t="s">
        <v>89</v>
      </c>
      <c r="U808" s="29">
        <v>0</v>
      </c>
      <c r="V808" s="58"/>
      <c r="W808" s="61"/>
      <c r="X808" s="63"/>
      <c r="Z808" s="30" t="s">
        <v>91</v>
      </c>
      <c r="AA808" s="33" t="s">
        <v>722</v>
      </c>
    </row>
    <row r="809" spans="1:27" ht="9" customHeight="1" x14ac:dyDescent="0.2">
      <c r="A809" s="59"/>
      <c r="B809" s="60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9" t="s">
        <v>89</v>
      </c>
      <c r="T809" s="29" t="s">
        <v>89</v>
      </c>
      <c r="U809" s="29">
        <v>0</v>
      </c>
      <c r="V809" s="58"/>
      <c r="W809" s="61"/>
      <c r="X809" s="63"/>
      <c r="Z809" s="30" t="s">
        <v>91</v>
      </c>
      <c r="AA809" s="33" t="s">
        <v>723</v>
      </c>
    </row>
    <row r="810" spans="1:27" ht="9" customHeight="1" x14ac:dyDescent="0.2">
      <c r="A810" s="59"/>
      <c r="B810" s="60">
        <v>9</v>
      </c>
      <c r="C810" s="29">
        <v>7.8</v>
      </c>
      <c r="D810" s="29">
        <v>2.56</v>
      </c>
      <c r="E810" s="29">
        <v>10.5</v>
      </c>
      <c r="F810" s="29">
        <v>3.45</v>
      </c>
      <c r="G810" s="29" t="s">
        <v>94</v>
      </c>
      <c r="H810" s="29">
        <v>5</v>
      </c>
      <c r="I810" s="29" t="s">
        <v>94</v>
      </c>
      <c r="J810" s="29">
        <v>122.2</v>
      </c>
      <c r="K810" s="29">
        <v>38.729999999999997</v>
      </c>
      <c r="L810" s="29">
        <v>26.96</v>
      </c>
      <c r="M810" s="29">
        <v>10.79</v>
      </c>
      <c r="N810" s="29">
        <v>2.83</v>
      </c>
      <c r="O810" s="29" t="s">
        <v>94</v>
      </c>
      <c r="P810" s="29" t="s">
        <v>94</v>
      </c>
      <c r="Q810" s="29">
        <v>32.21</v>
      </c>
      <c r="R810" s="29" t="s">
        <v>724</v>
      </c>
      <c r="S810" s="29" t="s">
        <v>89</v>
      </c>
      <c r="T810" s="29" t="s">
        <v>89</v>
      </c>
      <c r="U810" s="29">
        <v>24.28</v>
      </c>
      <c r="V810" s="58">
        <f>AVERAGE(U810:U812)</f>
        <v>8.0933333333333337</v>
      </c>
      <c r="W810" s="61"/>
      <c r="X810" s="63"/>
      <c r="Z810" s="30" t="s">
        <v>91</v>
      </c>
      <c r="AA810" s="33" t="s">
        <v>723</v>
      </c>
    </row>
    <row r="811" spans="1:27" ht="9" customHeight="1" x14ac:dyDescent="0.2">
      <c r="A811" s="59"/>
      <c r="B811" s="60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9" t="s">
        <v>89</v>
      </c>
      <c r="T811" s="29" t="s">
        <v>89</v>
      </c>
      <c r="U811" s="29">
        <v>0</v>
      </c>
      <c r="V811" s="58"/>
      <c r="W811" s="61"/>
      <c r="X811" s="63"/>
      <c r="Z811" s="30" t="s">
        <v>91</v>
      </c>
      <c r="AA811" s="33" t="s">
        <v>725</v>
      </c>
    </row>
    <row r="812" spans="1:27" ht="9" customHeight="1" x14ac:dyDescent="0.2">
      <c r="A812" s="59"/>
      <c r="B812" s="60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9" t="s">
        <v>89</v>
      </c>
      <c r="T812" s="29" t="s">
        <v>89</v>
      </c>
      <c r="U812" s="29">
        <v>0</v>
      </c>
      <c r="V812" s="58"/>
      <c r="W812" s="61"/>
      <c r="X812" s="63"/>
      <c r="Z812" s="30" t="s">
        <v>91</v>
      </c>
      <c r="AA812" s="33" t="s">
        <v>723</v>
      </c>
    </row>
    <row r="813" spans="1:27" ht="9" customHeight="1" x14ac:dyDescent="0.2">
      <c r="A813" s="59"/>
      <c r="B813" s="60">
        <v>11</v>
      </c>
      <c r="C813" s="29">
        <v>6.8</v>
      </c>
      <c r="D813" s="29">
        <v>279</v>
      </c>
      <c r="E813" s="29">
        <v>3.93</v>
      </c>
      <c r="F813" s="29">
        <v>5.6</v>
      </c>
      <c r="G813" s="29" t="s">
        <v>94</v>
      </c>
      <c r="H813" s="29" t="s">
        <v>94</v>
      </c>
      <c r="I813" s="29" t="s">
        <v>94</v>
      </c>
      <c r="J813" s="29">
        <v>134.69999999999999</v>
      </c>
      <c r="K813" s="29">
        <v>57.2</v>
      </c>
      <c r="L813" s="29">
        <v>42.6</v>
      </c>
      <c r="M813" s="29">
        <v>17.04</v>
      </c>
      <c r="N813" s="29">
        <v>3.5</v>
      </c>
      <c r="O813" s="29" t="s">
        <v>94</v>
      </c>
      <c r="P813" s="29">
        <v>3.38</v>
      </c>
      <c r="Q813" s="29">
        <v>20.79</v>
      </c>
      <c r="R813" s="29" t="s">
        <v>580</v>
      </c>
      <c r="S813" s="29" t="s">
        <v>89</v>
      </c>
      <c r="T813" s="29" t="s">
        <v>89</v>
      </c>
      <c r="U813" s="29">
        <v>24.28</v>
      </c>
      <c r="V813" s="58">
        <f>AVERAGE(U813:U815)</f>
        <v>8.0933333333333337</v>
      </c>
      <c r="W813" s="61"/>
      <c r="X813" s="63"/>
      <c r="Z813" s="30" t="s">
        <v>91</v>
      </c>
      <c r="AA813" s="33" t="s">
        <v>721</v>
      </c>
    </row>
    <row r="814" spans="1:27" ht="9" customHeight="1" x14ac:dyDescent="0.2">
      <c r="A814" s="59"/>
      <c r="B814" s="60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9" t="s">
        <v>89</v>
      </c>
      <c r="T814" s="29" t="s">
        <v>89</v>
      </c>
      <c r="U814" s="29">
        <v>0</v>
      </c>
      <c r="V814" s="58"/>
      <c r="W814" s="61"/>
      <c r="X814" s="63"/>
      <c r="Z814" s="30" t="s">
        <v>91</v>
      </c>
      <c r="AA814" s="33" t="s">
        <v>721</v>
      </c>
    </row>
    <row r="815" spans="1:27" ht="9" customHeight="1" x14ac:dyDescent="0.2">
      <c r="A815" s="59"/>
      <c r="B815" s="60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9" t="s">
        <v>89</v>
      </c>
      <c r="T815" s="29" t="s">
        <v>89</v>
      </c>
      <c r="U815" s="29">
        <v>0</v>
      </c>
      <c r="V815" s="58"/>
      <c r="W815" s="61"/>
      <c r="X815" s="63"/>
      <c r="Z815" s="30" t="s">
        <v>91</v>
      </c>
      <c r="AA815" s="33" t="s">
        <v>726</v>
      </c>
    </row>
    <row r="816" spans="1:27" ht="9" customHeight="1" x14ac:dyDescent="0.2">
      <c r="A816" s="59" t="s">
        <v>51</v>
      </c>
      <c r="B816" s="60">
        <v>8</v>
      </c>
      <c r="C816" s="29">
        <v>7.7</v>
      </c>
      <c r="D816" s="29">
        <v>192.2</v>
      </c>
      <c r="E816" s="29">
        <v>0.28000000000000003</v>
      </c>
      <c r="F816" s="29">
        <v>10.33</v>
      </c>
      <c r="G816" s="29" t="s">
        <v>94</v>
      </c>
      <c r="H816" s="29">
        <v>5.91</v>
      </c>
      <c r="I816" s="29" t="s">
        <v>94</v>
      </c>
      <c r="J816" s="29">
        <v>89.74</v>
      </c>
      <c r="K816" s="29">
        <v>82.39</v>
      </c>
      <c r="L816" s="29">
        <v>61.2</v>
      </c>
      <c r="M816" s="29">
        <v>24.48</v>
      </c>
      <c r="N816" s="29">
        <v>5.09</v>
      </c>
      <c r="O816" s="29" t="s">
        <v>94</v>
      </c>
      <c r="P816" s="29" t="s">
        <v>94</v>
      </c>
      <c r="Q816" s="29">
        <v>15.07</v>
      </c>
      <c r="R816" s="29" t="s">
        <v>94</v>
      </c>
      <c r="S816" s="29" t="s">
        <v>89</v>
      </c>
      <c r="T816" s="29" t="s">
        <v>89</v>
      </c>
      <c r="U816" s="29">
        <v>25.45</v>
      </c>
      <c r="V816" s="58">
        <f>AVERAGE(U816:U818)</f>
        <v>8.4833333333333325</v>
      </c>
      <c r="W816" s="61">
        <f>AVERAGE(U816:U828)</f>
        <v>14.77</v>
      </c>
      <c r="X816" s="65" t="s">
        <v>265</v>
      </c>
      <c r="Z816" s="30" t="s">
        <v>91</v>
      </c>
      <c r="AA816" s="33" t="s">
        <v>727</v>
      </c>
    </row>
    <row r="817" spans="1:27" ht="9" customHeight="1" x14ac:dyDescent="0.2">
      <c r="A817" s="59"/>
      <c r="B817" s="60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9" t="s">
        <v>89</v>
      </c>
      <c r="T817" s="29" t="s">
        <v>89</v>
      </c>
      <c r="U817" s="29">
        <v>0</v>
      </c>
      <c r="V817" s="58"/>
      <c r="W817" s="61"/>
      <c r="X817" s="65"/>
      <c r="Z817" s="30" t="s">
        <v>91</v>
      </c>
      <c r="AA817" s="33" t="s">
        <v>728</v>
      </c>
    </row>
    <row r="818" spans="1:27" ht="9" customHeight="1" x14ac:dyDescent="0.2">
      <c r="A818" s="59"/>
      <c r="B818" s="60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9" t="s">
        <v>89</v>
      </c>
      <c r="T818" s="29" t="s">
        <v>89</v>
      </c>
      <c r="U818" s="29">
        <v>0</v>
      </c>
      <c r="V818" s="58"/>
      <c r="W818" s="61"/>
      <c r="X818" s="65"/>
      <c r="Z818" s="30" t="s">
        <v>91</v>
      </c>
      <c r="AA818" s="33" t="s">
        <v>729</v>
      </c>
    </row>
    <row r="819" spans="1:27" ht="9" customHeight="1" x14ac:dyDescent="0.2">
      <c r="A819" s="59"/>
      <c r="B819" s="60">
        <v>9</v>
      </c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9" t="s">
        <v>89</v>
      </c>
      <c r="T819" s="29" t="s">
        <v>89</v>
      </c>
      <c r="U819" s="29">
        <v>0</v>
      </c>
      <c r="V819" s="58">
        <f>AVERAGE(U819:U821)</f>
        <v>10.753333333333332</v>
      </c>
      <c r="W819" s="61"/>
      <c r="X819" s="65"/>
      <c r="Z819" s="30" t="s">
        <v>91</v>
      </c>
      <c r="AA819" s="33" t="s">
        <v>730</v>
      </c>
    </row>
    <row r="820" spans="1:27" ht="9" customHeight="1" x14ac:dyDescent="0.2">
      <c r="A820" s="59"/>
      <c r="B820" s="60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9" t="s">
        <v>89</v>
      </c>
      <c r="T820" s="29" t="s">
        <v>89</v>
      </c>
      <c r="U820" s="29">
        <v>0</v>
      </c>
      <c r="V820" s="58"/>
      <c r="W820" s="61"/>
      <c r="X820" s="65"/>
      <c r="Z820" s="30" t="s">
        <v>91</v>
      </c>
      <c r="AA820" s="33" t="s">
        <v>731</v>
      </c>
    </row>
    <row r="821" spans="1:27" ht="9" customHeight="1" x14ac:dyDescent="0.2">
      <c r="A821" s="59"/>
      <c r="B821" s="60"/>
      <c r="C821" s="29">
        <v>7.7</v>
      </c>
      <c r="D821" s="29" t="s">
        <v>94</v>
      </c>
      <c r="E821" s="29">
        <v>0.21</v>
      </c>
      <c r="F821" s="29">
        <v>3.93</v>
      </c>
      <c r="G821" s="29" t="s">
        <v>94</v>
      </c>
      <c r="H821" s="29">
        <v>2.65</v>
      </c>
      <c r="I821" s="29" t="s">
        <v>94</v>
      </c>
      <c r="J821" s="29">
        <v>65.760000000000005</v>
      </c>
      <c r="K821" s="29">
        <v>59.28</v>
      </c>
      <c r="L821" s="29">
        <v>42.37</v>
      </c>
      <c r="M821" s="29">
        <v>16.95</v>
      </c>
      <c r="N821" s="29">
        <v>4.0599999999999996</v>
      </c>
      <c r="O821" s="29" t="s">
        <v>94</v>
      </c>
      <c r="P821" s="29">
        <v>0.38</v>
      </c>
      <c r="Q821" s="29">
        <v>14</v>
      </c>
      <c r="R821" s="29" t="s">
        <v>94</v>
      </c>
      <c r="S821" s="28"/>
      <c r="T821" s="28"/>
      <c r="U821" s="29">
        <v>32.26</v>
      </c>
      <c r="V821" s="58"/>
      <c r="W821" s="61"/>
      <c r="X821" s="65"/>
      <c r="Z821" s="30" t="s">
        <v>91</v>
      </c>
      <c r="AA821" s="33" t="s">
        <v>732</v>
      </c>
    </row>
    <row r="822" spans="1:27" ht="9" customHeight="1" x14ac:dyDescent="0.2">
      <c r="A822" s="59"/>
      <c r="B822" s="60">
        <v>10</v>
      </c>
      <c r="C822" s="29">
        <v>7</v>
      </c>
      <c r="D822" s="29">
        <v>178</v>
      </c>
      <c r="E822" s="29">
        <v>0.42</v>
      </c>
      <c r="F822" s="29">
        <v>3.25</v>
      </c>
      <c r="G822" s="29" t="s">
        <v>94</v>
      </c>
      <c r="H822" s="29">
        <v>4.3499999999999996</v>
      </c>
      <c r="I822" s="29" t="s">
        <v>94</v>
      </c>
      <c r="J822" s="29">
        <v>73.099999999999994</v>
      </c>
      <c r="K822" s="29">
        <v>77.8</v>
      </c>
      <c r="L822" s="29">
        <v>55</v>
      </c>
      <c r="M822" s="29">
        <v>22</v>
      </c>
      <c r="N822" s="29">
        <v>5.47</v>
      </c>
      <c r="O822" s="29">
        <v>0.01</v>
      </c>
      <c r="P822" s="29">
        <v>0.88</v>
      </c>
      <c r="Q822" s="29">
        <v>14.71</v>
      </c>
      <c r="R822" s="29" t="s">
        <v>160</v>
      </c>
      <c r="S822" s="29" t="s">
        <v>89</v>
      </c>
      <c r="T822" s="29" t="s">
        <v>89</v>
      </c>
      <c r="U822" s="29">
        <v>0</v>
      </c>
      <c r="V822" s="58">
        <f>AVERAGE(U822:U824)</f>
        <v>0</v>
      </c>
      <c r="W822" s="61"/>
      <c r="X822" s="65"/>
      <c r="Z822" s="30" t="s">
        <v>91</v>
      </c>
      <c r="AA822" s="33" t="s">
        <v>733</v>
      </c>
    </row>
    <row r="823" spans="1:27" ht="9" customHeight="1" x14ac:dyDescent="0.2">
      <c r="A823" s="59"/>
      <c r="B823" s="60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9" t="s">
        <v>89</v>
      </c>
      <c r="T823" s="29" t="s">
        <v>89</v>
      </c>
      <c r="U823" s="29">
        <v>0</v>
      </c>
      <c r="V823" s="58"/>
      <c r="W823" s="61"/>
      <c r="X823" s="65"/>
      <c r="Z823" s="30" t="s">
        <v>91</v>
      </c>
      <c r="AA823" s="33" t="s">
        <v>732</v>
      </c>
    </row>
    <row r="824" spans="1:27" ht="9" customHeight="1" x14ac:dyDescent="0.2">
      <c r="A824" s="59"/>
      <c r="B824" s="60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9" t="s">
        <v>89</v>
      </c>
      <c r="T824" s="29" t="s">
        <v>89</v>
      </c>
      <c r="U824" s="29">
        <v>0</v>
      </c>
      <c r="V824" s="58"/>
      <c r="W824" s="61"/>
      <c r="X824" s="65"/>
      <c r="Z824" s="30" t="s">
        <v>91</v>
      </c>
      <c r="AA824" s="33" t="s">
        <v>734</v>
      </c>
    </row>
    <row r="825" spans="1:27" ht="9" customHeight="1" x14ac:dyDescent="0.2">
      <c r="A825" s="59"/>
      <c r="B825" s="60">
        <v>11</v>
      </c>
      <c r="C825" s="29">
        <v>7.02</v>
      </c>
      <c r="D825" s="29">
        <v>120.4</v>
      </c>
      <c r="E825" s="29" t="s">
        <v>94</v>
      </c>
      <c r="F825" s="29">
        <v>2.15</v>
      </c>
      <c r="G825" s="29" t="s">
        <v>94</v>
      </c>
      <c r="H825" s="29" t="s">
        <v>94</v>
      </c>
      <c r="I825" s="29" t="s">
        <v>94</v>
      </c>
      <c r="J825" s="29">
        <v>55.9</v>
      </c>
      <c r="K825" s="29">
        <v>54.2</v>
      </c>
      <c r="L825" s="29">
        <v>42.6</v>
      </c>
      <c r="M825" s="29">
        <v>17.04</v>
      </c>
      <c r="N825" s="29">
        <v>2.78</v>
      </c>
      <c r="O825" s="29">
        <v>0.01</v>
      </c>
      <c r="P825" s="29">
        <v>2.13</v>
      </c>
      <c r="Q825" s="29">
        <v>14</v>
      </c>
      <c r="R825" s="29" t="s">
        <v>94</v>
      </c>
      <c r="S825" s="29" t="s">
        <v>93</v>
      </c>
      <c r="T825" s="29" t="s">
        <v>89</v>
      </c>
      <c r="U825" s="29">
        <v>41.96</v>
      </c>
      <c r="V825" s="58">
        <f>AVERAGE(U825:U827)</f>
        <v>38.986666666666672</v>
      </c>
      <c r="W825" s="61"/>
      <c r="X825" s="65"/>
      <c r="Z825" s="30" t="s">
        <v>91</v>
      </c>
      <c r="AA825" s="33" t="s">
        <v>735</v>
      </c>
    </row>
    <row r="826" spans="1:27" ht="9" customHeight="1" x14ac:dyDescent="0.2">
      <c r="A826" s="59"/>
      <c r="B826" s="60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9" t="s">
        <v>93</v>
      </c>
      <c r="T826" s="29" t="s">
        <v>89</v>
      </c>
      <c r="U826" s="29">
        <v>37.5</v>
      </c>
      <c r="V826" s="58"/>
      <c r="W826" s="61"/>
      <c r="X826" s="65"/>
      <c r="Z826" s="30" t="s">
        <v>91</v>
      </c>
      <c r="AA826" s="33" t="s">
        <v>736</v>
      </c>
    </row>
    <row r="827" spans="1:27" ht="9" customHeight="1" x14ac:dyDescent="0.2">
      <c r="A827" s="59"/>
      <c r="B827" s="60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9" t="s">
        <v>93</v>
      </c>
      <c r="T827" s="29" t="s">
        <v>89</v>
      </c>
      <c r="U827" s="29">
        <v>37.5</v>
      </c>
      <c r="V827" s="58"/>
      <c r="W827" s="61"/>
      <c r="X827" s="65"/>
      <c r="Z827" s="30" t="s">
        <v>91</v>
      </c>
      <c r="AA827" s="33" t="s">
        <v>737</v>
      </c>
    </row>
    <row r="828" spans="1:27" ht="9" customHeight="1" x14ac:dyDescent="0.2">
      <c r="A828" s="59"/>
      <c r="B828" s="32">
        <v>12</v>
      </c>
      <c r="C828" s="29">
        <v>7.35</v>
      </c>
      <c r="D828" s="29">
        <v>112.3</v>
      </c>
      <c r="E828" s="29">
        <v>2.8</v>
      </c>
      <c r="F828" s="29">
        <v>1.5</v>
      </c>
      <c r="G828" s="29" t="s">
        <v>94</v>
      </c>
      <c r="H828" s="29" t="s">
        <v>94</v>
      </c>
      <c r="I828" s="29" t="s">
        <v>94</v>
      </c>
      <c r="J828" s="29">
        <v>50.5</v>
      </c>
      <c r="K828" s="29">
        <v>48.4</v>
      </c>
      <c r="L828" s="29">
        <v>33</v>
      </c>
      <c r="M828" s="29">
        <v>13.2</v>
      </c>
      <c r="N828" s="29">
        <v>3.7</v>
      </c>
      <c r="O828" s="29" t="s">
        <v>94</v>
      </c>
      <c r="P828" s="29">
        <v>0.63</v>
      </c>
      <c r="Q828" s="29">
        <v>8.64</v>
      </c>
      <c r="R828" s="29" t="s">
        <v>359</v>
      </c>
      <c r="S828" s="29" t="s">
        <v>89</v>
      </c>
      <c r="T828" s="29" t="s">
        <v>89</v>
      </c>
      <c r="U828" s="29">
        <v>17.34</v>
      </c>
      <c r="V828" s="29">
        <f>U828</f>
        <v>17.34</v>
      </c>
      <c r="W828" s="61"/>
      <c r="X828" s="65"/>
      <c r="Z828" s="30" t="s">
        <v>91</v>
      </c>
      <c r="AA828" s="33" t="s">
        <v>738</v>
      </c>
    </row>
    <row r="829" spans="1:27" ht="9" customHeight="1" x14ac:dyDescent="0.2">
      <c r="A829" s="59" t="s">
        <v>52</v>
      </c>
      <c r="B829" s="60">
        <v>8</v>
      </c>
      <c r="C829" s="29">
        <v>8.3000000000000007</v>
      </c>
      <c r="D829" s="29">
        <v>342</v>
      </c>
      <c r="E829" s="29">
        <v>0.32</v>
      </c>
      <c r="F829" s="29">
        <v>8.39</v>
      </c>
      <c r="G829" s="29" t="s">
        <v>94</v>
      </c>
      <c r="H829" s="29">
        <v>3.44</v>
      </c>
      <c r="I829" s="29" t="s">
        <v>94</v>
      </c>
      <c r="J829" s="29">
        <v>145.77000000000001</v>
      </c>
      <c r="K829" s="29">
        <v>164.57</v>
      </c>
      <c r="L829" s="29">
        <v>134.38999999999999</v>
      </c>
      <c r="M829" s="29">
        <v>53.76</v>
      </c>
      <c r="N829" s="29">
        <v>7.24</v>
      </c>
      <c r="O829" s="29" t="s">
        <v>94</v>
      </c>
      <c r="P829" s="29" t="s">
        <v>94</v>
      </c>
      <c r="Q829" s="29">
        <v>13.29</v>
      </c>
      <c r="R829" s="29" t="s">
        <v>502</v>
      </c>
      <c r="S829" s="29" t="s">
        <v>89</v>
      </c>
      <c r="T829" s="29" t="s">
        <v>89</v>
      </c>
      <c r="U829" s="29">
        <v>0</v>
      </c>
      <c r="V829" s="58">
        <f>AVERAGE(U829:U831)</f>
        <v>0</v>
      </c>
      <c r="W829" s="61">
        <f>AVERAGE(U829:U840)</f>
        <v>2.6225000000000001</v>
      </c>
      <c r="X829" s="64" t="s">
        <v>155</v>
      </c>
      <c r="Z829" s="30" t="s">
        <v>91</v>
      </c>
      <c r="AA829" s="33" t="s">
        <v>739</v>
      </c>
    </row>
    <row r="830" spans="1:27" ht="9" customHeight="1" x14ac:dyDescent="0.2">
      <c r="A830" s="59"/>
      <c r="B830" s="60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9" t="s">
        <v>89</v>
      </c>
      <c r="T830" s="29" t="s">
        <v>89</v>
      </c>
      <c r="U830" s="29">
        <v>0</v>
      </c>
      <c r="V830" s="58"/>
      <c r="W830" s="61"/>
      <c r="X830" s="64"/>
      <c r="Z830" s="30" t="s">
        <v>91</v>
      </c>
      <c r="AA830" s="33" t="s">
        <v>740</v>
      </c>
    </row>
    <row r="831" spans="1:27" ht="9" customHeight="1" x14ac:dyDescent="0.2">
      <c r="A831" s="59"/>
      <c r="B831" s="60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9" t="s">
        <v>89</v>
      </c>
      <c r="T831" s="29" t="s">
        <v>89</v>
      </c>
      <c r="U831" s="29">
        <v>0</v>
      </c>
      <c r="V831" s="58"/>
      <c r="W831" s="61"/>
      <c r="X831" s="64"/>
      <c r="Z831" s="30" t="s">
        <v>91</v>
      </c>
      <c r="AA831" s="33" t="s">
        <v>739</v>
      </c>
    </row>
    <row r="832" spans="1:27" ht="9" customHeight="1" x14ac:dyDescent="0.2">
      <c r="A832" s="59"/>
      <c r="B832" s="60">
        <v>9</v>
      </c>
      <c r="C832" s="29">
        <v>8.1</v>
      </c>
      <c r="D832" s="29" t="s">
        <v>94</v>
      </c>
      <c r="E832" s="29">
        <v>0.53</v>
      </c>
      <c r="F832" s="29">
        <v>4.72</v>
      </c>
      <c r="G832" s="29" t="s">
        <v>94</v>
      </c>
      <c r="H832" s="29">
        <v>6.98</v>
      </c>
      <c r="I832" s="29" t="s">
        <v>94</v>
      </c>
      <c r="J832" s="29">
        <v>143.85</v>
      </c>
      <c r="K832" s="29">
        <v>166.92</v>
      </c>
      <c r="L832" s="29">
        <v>111.71</v>
      </c>
      <c r="M832" s="29">
        <v>44.68</v>
      </c>
      <c r="N832" s="29">
        <v>13.25</v>
      </c>
      <c r="O832" s="29" t="s">
        <v>94</v>
      </c>
      <c r="P832" s="29">
        <v>1.1299999999999999</v>
      </c>
      <c r="Q832" s="29">
        <v>14.36</v>
      </c>
      <c r="R832" s="29" t="s">
        <v>280</v>
      </c>
      <c r="S832" s="29" t="s">
        <v>89</v>
      </c>
      <c r="T832" s="29" t="s">
        <v>89</v>
      </c>
      <c r="U832" s="29">
        <v>0</v>
      </c>
      <c r="V832" s="58">
        <f>AVERAGE(U832:U834)</f>
        <v>0</v>
      </c>
      <c r="W832" s="61"/>
      <c r="X832" s="64"/>
      <c r="Z832" s="30" t="s">
        <v>91</v>
      </c>
      <c r="AA832" s="33" t="s">
        <v>739</v>
      </c>
    </row>
    <row r="833" spans="1:27" ht="9" customHeight="1" x14ac:dyDescent="0.2">
      <c r="A833" s="59"/>
      <c r="B833" s="60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9" t="s">
        <v>89</v>
      </c>
      <c r="T833" s="29" t="s">
        <v>89</v>
      </c>
      <c r="U833" s="29">
        <v>0</v>
      </c>
      <c r="V833" s="58"/>
      <c r="W833" s="61"/>
      <c r="X833" s="64"/>
      <c r="Z833" s="30" t="s">
        <v>91</v>
      </c>
      <c r="AA833" s="33" t="s">
        <v>741</v>
      </c>
    </row>
    <row r="834" spans="1:27" ht="9" customHeight="1" x14ac:dyDescent="0.2">
      <c r="A834" s="59"/>
      <c r="B834" s="60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9" t="s">
        <v>89</v>
      </c>
      <c r="T834" s="29" t="s">
        <v>89</v>
      </c>
      <c r="U834" s="29">
        <v>0</v>
      </c>
      <c r="V834" s="58"/>
      <c r="W834" s="61"/>
      <c r="X834" s="64"/>
      <c r="Z834" s="30" t="s">
        <v>91</v>
      </c>
      <c r="AA834" s="33" t="s">
        <v>742</v>
      </c>
    </row>
    <row r="835" spans="1:27" ht="9" customHeight="1" x14ac:dyDescent="0.2">
      <c r="A835" s="59"/>
      <c r="B835" s="60">
        <v>10</v>
      </c>
      <c r="C835" s="29">
        <v>8.1</v>
      </c>
      <c r="D835" s="29">
        <v>318</v>
      </c>
      <c r="E835" s="29">
        <v>1.41</v>
      </c>
      <c r="F835" s="29">
        <v>5.6</v>
      </c>
      <c r="G835" s="29">
        <v>1.1599999999999999</v>
      </c>
      <c r="H835" s="29" t="s">
        <v>94</v>
      </c>
      <c r="I835" s="29" t="s">
        <v>94</v>
      </c>
      <c r="J835" s="29">
        <v>149.80000000000001</v>
      </c>
      <c r="K835" s="29">
        <v>153.4</v>
      </c>
      <c r="L835" s="29">
        <v>120</v>
      </c>
      <c r="M835" s="29">
        <v>48</v>
      </c>
      <c r="N835" s="29">
        <v>8.02</v>
      </c>
      <c r="O835" s="29" t="s">
        <v>94</v>
      </c>
      <c r="P835" s="29">
        <v>2.38</v>
      </c>
      <c r="Q835" s="29">
        <v>17.21</v>
      </c>
      <c r="R835" s="29" t="s">
        <v>130</v>
      </c>
      <c r="S835" s="29" t="s">
        <v>89</v>
      </c>
      <c r="T835" s="29" t="s">
        <v>89</v>
      </c>
      <c r="U835" s="29">
        <v>7.19</v>
      </c>
      <c r="V835" s="58">
        <f>AVERAGE(U835:U837)</f>
        <v>2.3966666666666669</v>
      </c>
      <c r="W835" s="61"/>
      <c r="X835" s="64"/>
      <c r="Z835" s="30" t="s">
        <v>91</v>
      </c>
      <c r="AA835" s="33" t="s">
        <v>743</v>
      </c>
    </row>
    <row r="836" spans="1:27" ht="9" customHeight="1" x14ac:dyDescent="0.2">
      <c r="A836" s="59"/>
      <c r="B836" s="60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9" t="s">
        <v>89</v>
      </c>
      <c r="T836" s="29" t="s">
        <v>89</v>
      </c>
      <c r="U836" s="29">
        <v>0</v>
      </c>
      <c r="V836" s="58"/>
      <c r="W836" s="61"/>
      <c r="X836" s="64"/>
      <c r="Z836" s="30" t="s">
        <v>91</v>
      </c>
      <c r="AA836" s="33" t="s">
        <v>744</v>
      </c>
    </row>
    <row r="837" spans="1:27" ht="9" customHeight="1" x14ac:dyDescent="0.2">
      <c r="A837" s="59"/>
      <c r="B837" s="60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9" t="s">
        <v>89</v>
      </c>
      <c r="T837" s="29" t="s">
        <v>89</v>
      </c>
      <c r="U837" s="29">
        <v>0</v>
      </c>
      <c r="V837" s="58"/>
      <c r="W837" s="61"/>
      <c r="X837" s="64"/>
      <c r="Z837" s="30" t="s">
        <v>91</v>
      </c>
      <c r="AA837" s="33" t="s">
        <v>741</v>
      </c>
    </row>
    <row r="838" spans="1:27" ht="9" customHeight="1" x14ac:dyDescent="0.2">
      <c r="A838" s="59"/>
      <c r="B838" s="60">
        <v>11</v>
      </c>
      <c r="C838" s="29">
        <v>7.4</v>
      </c>
      <c r="D838" s="29">
        <v>302</v>
      </c>
      <c r="E838" s="29">
        <v>2.29</v>
      </c>
      <c r="F838" s="29">
        <v>3.65</v>
      </c>
      <c r="G838" s="29" t="s">
        <v>94</v>
      </c>
      <c r="H838" s="29" t="s">
        <v>94</v>
      </c>
      <c r="I838" s="29" t="s">
        <v>94</v>
      </c>
      <c r="J838" s="29">
        <v>147.9</v>
      </c>
      <c r="K838" s="29">
        <v>144.6</v>
      </c>
      <c r="L838" s="29">
        <v>122.4</v>
      </c>
      <c r="M838" s="29">
        <v>48.96</v>
      </c>
      <c r="N838" s="29">
        <v>5.33</v>
      </c>
      <c r="O838" s="29">
        <v>0.01</v>
      </c>
      <c r="P838" s="29">
        <v>2.63</v>
      </c>
      <c r="Q838" s="29">
        <v>15.07</v>
      </c>
      <c r="R838" s="29" t="s">
        <v>341</v>
      </c>
      <c r="S838" s="29" t="s">
        <v>89</v>
      </c>
      <c r="T838" s="29" t="s">
        <v>89</v>
      </c>
      <c r="U838" s="29">
        <v>24.28</v>
      </c>
      <c r="V838" s="58">
        <f>AVERAGE(U838:U840)</f>
        <v>8.0933333333333337</v>
      </c>
      <c r="W838" s="61"/>
      <c r="X838" s="64"/>
      <c r="Z838" s="30" t="s">
        <v>91</v>
      </c>
      <c r="AA838" s="33" t="s">
        <v>745</v>
      </c>
    </row>
    <row r="839" spans="1:27" ht="9" customHeight="1" x14ac:dyDescent="0.2">
      <c r="A839" s="59"/>
      <c r="B839" s="60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9" t="s">
        <v>89</v>
      </c>
      <c r="T839" s="29" t="s">
        <v>89</v>
      </c>
      <c r="U839" s="29">
        <v>0</v>
      </c>
      <c r="V839" s="58"/>
      <c r="W839" s="61"/>
      <c r="X839" s="64"/>
      <c r="Z839" s="30" t="s">
        <v>91</v>
      </c>
      <c r="AA839" s="33" t="s">
        <v>746</v>
      </c>
    </row>
    <row r="840" spans="1:27" ht="9" customHeight="1" x14ac:dyDescent="0.2">
      <c r="A840" s="59"/>
      <c r="B840" s="60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9" t="s">
        <v>89</v>
      </c>
      <c r="T840" s="29" t="s">
        <v>89</v>
      </c>
      <c r="U840" s="29">
        <v>0</v>
      </c>
      <c r="V840" s="58"/>
      <c r="W840" s="61"/>
      <c r="X840" s="64"/>
      <c r="Z840" s="30" t="s">
        <v>91</v>
      </c>
      <c r="AA840" s="33" t="s">
        <v>742</v>
      </c>
    </row>
    <row r="841" spans="1:27" ht="9" customHeight="1" x14ac:dyDescent="0.2">
      <c r="A841" s="59" t="s">
        <v>53</v>
      </c>
      <c r="B841" s="60">
        <v>9</v>
      </c>
      <c r="C841" s="29">
        <v>6.8</v>
      </c>
      <c r="D841" s="29">
        <v>51.6</v>
      </c>
      <c r="E841" s="29">
        <v>1.4</v>
      </c>
      <c r="F841" s="29">
        <v>1.93</v>
      </c>
      <c r="G841" s="29" t="s">
        <v>94</v>
      </c>
      <c r="H841" s="29" t="s">
        <v>94</v>
      </c>
      <c r="I841" s="29" t="s">
        <v>94</v>
      </c>
      <c r="J841" s="29">
        <v>22.6</v>
      </c>
      <c r="K841" s="29">
        <v>21.61</v>
      </c>
      <c r="L841" s="29">
        <v>11.56</v>
      </c>
      <c r="M841" s="29">
        <v>4.62</v>
      </c>
      <c r="N841" s="29">
        <v>2.41</v>
      </c>
      <c r="O841" s="29" t="s">
        <v>94</v>
      </c>
      <c r="P841" s="29">
        <v>0.13</v>
      </c>
      <c r="Q841" s="29">
        <v>16.14</v>
      </c>
      <c r="R841" s="29" t="s">
        <v>94</v>
      </c>
      <c r="S841" s="29" t="s">
        <v>93</v>
      </c>
      <c r="T841" s="29" t="s">
        <v>93</v>
      </c>
      <c r="U841" s="29">
        <v>70.52</v>
      </c>
      <c r="V841" s="58">
        <f>AVERAGE(U841:U843)</f>
        <v>69.339999999999989</v>
      </c>
      <c r="W841" s="61">
        <f>AVERAGE(U841:U849)</f>
        <v>83.509999999999991</v>
      </c>
      <c r="X841" s="62" t="s">
        <v>194</v>
      </c>
      <c r="Z841" s="30" t="s">
        <v>91</v>
      </c>
      <c r="AA841" s="33" t="s">
        <v>747</v>
      </c>
    </row>
    <row r="842" spans="1:27" ht="9" customHeight="1" x14ac:dyDescent="0.2">
      <c r="A842" s="59"/>
      <c r="B842" s="60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9" t="s">
        <v>93</v>
      </c>
      <c r="T842" s="29" t="s">
        <v>93</v>
      </c>
      <c r="U842" s="29">
        <v>100</v>
      </c>
      <c r="V842" s="58"/>
      <c r="W842" s="61"/>
      <c r="X842" s="62"/>
      <c r="Z842" s="30" t="s">
        <v>91</v>
      </c>
      <c r="AA842" s="33" t="s">
        <v>748</v>
      </c>
    </row>
    <row r="843" spans="1:27" ht="9" customHeight="1" x14ac:dyDescent="0.2">
      <c r="A843" s="59"/>
      <c r="B843" s="60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9" t="s">
        <v>93</v>
      </c>
      <c r="T843" s="29" t="s">
        <v>89</v>
      </c>
      <c r="U843" s="29">
        <v>37.5</v>
      </c>
      <c r="V843" s="58"/>
      <c r="W843" s="61"/>
      <c r="X843" s="62"/>
      <c r="Z843" s="30" t="s">
        <v>91</v>
      </c>
      <c r="AA843" s="33" t="s">
        <v>749</v>
      </c>
    </row>
    <row r="844" spans="1:27" ht="9" customHeight="1" x14ac:dyDescent="0.2">
      <c r="A844" s="59"/>
      <c r="B844" s="60">
        <v>10</v>
      </c>
      <c r="C844" s="29">
        <v>7</v>
      </c>
      <c r="D844" s="29">
        <v>48.9</v>
      </c>
      <c r="E844" s="29">
        <v>1.1599999999999999</v>
      </c>
      <c r="F844" s="29">
        <v>0.5</v>
      </c>
      <c r="G844" s="29" t="s">
        <v>94</v>
      </c>
      <c r="H844" s="29">
        <v>3.25</v>
      </c>
      <c r="I844" s="29" t="s">
        <v>94</v>
      </c>
      <c r="J844" s="29">
        <v>22.3</v>
      </c>
      <c r="K844" s="29">
        <v>20.2</v>
      </c>
      <c r="L844" s="29">
        <v>9</v>
      </c>
      <c r="M844" s="29">
        <v>3.6</v>
      </c>
      <c r="N844" s="29">
        <v>2.69</v>
      </c>
      <c r="O844" s="29" t="s">
        <v>94</v>
      </c>
      <c r="P844" s="29">
        <v>0.13</v>
      </c>
      <c r="Q844" s="29">
        <v>18.29</v>
      </c>
      <c r="R844" s="29" t="s">
        <v>94</v>
      </c>
      <c r="S844" s="29" t="s">
        <v>93</v>
      </c>
      <c r="T844" s="29" t="s">
        <v>93</v>
      </c>
      <c r="U844" s="29">
        <v>73.05</v>
      </c>
      <c r="V844" s="58">
        <f>AVERAGE(U844:U849)</f>
        <v>90.594999999999985</v>
      </c>
      <c r="W844" s="61"/>
      <c r="X844" s="62"/>
      <c r="Z844" s="30" t="s">
        <v>91</v>
      </c>
      <c r="AA844" s="33" t="s">
        <v>750</v>
      </c>
    </row>
    <row r="845" spans="1:27" ht="9" customHeight="1" x14ac:dyDescent="0.2">
      <c r="A845" s="59"/>
      <c r="B845" s="60"/>
      <c r="C845" s="29">
        <v>7</v>
      </c>
      <c r="D845" s="29">
        <v>48.1</v>
      </c>
      <c r="E845" s="29">
        <v>0.6</v>
      </c>
      <c r="F845" s="29">
        <v>0.45</v>
      </c>
      <c r="G845" s="29" t="s">
        <v>94</v>
      </c>
      <c r="H845" s="29">
        <v>2.7</v>
      </c>
      <c r="I845" s="29" t="s">
        <v>94</v>
      </c>
      <c r="J845" s="29">
        <v>21.9</v>
      </c>
      <c r="K845" s="29">
        <v>18</v>
      </c>
      <c r="L845" s="29">
        <v>9</v>
      </c>
      <c r="M845" s="29">
        <v>3.6</v>
      </c>
      <c r="N845" s="29">
        <v>2.16</v>
      </c>
      <c r="O845" s="29">
        <v>0.01</v>
      </c>
      <c r="P845" s="29">
        <v>0.88</v>
      </c>
      <c r="Q845" s="29">
        <v>16.5</v>
      </c>
      <c r="R845" s="29" t="s">
        <v>94</v>
      </c>
      <c r="S845" s="29" t="s">
        <v>93</v>
      </c>
      <c r="T845" s="29" t="s">
        <v>93</v>
      </c>
      <c r="U845" s="29">
        <v>70.52</v>
      </c>
      <c r="V845" s="58"/>
      <c r="W845" s="61"/>
      <c r="X845" s="62"/>
      <c r="Z845" s="30" t="s">
        <v>91</v>
      </c>
      <c r="AA845" s="33" t="s">
        <v>751</v>
      </c>
    </row>
    <row r="846" spans="1:27" ht="9" customHeight="1" x14ac:dyDescent="0.2">
      <c r="A846" s="59"/>
      <c r="B846" s="60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9" t="s">
        <v>93</v>
      </c>
      <c r="T846" s="29" t="s">
        <v>93</v>
      </c>
      <c r="U846" s="29">
        <v>100</v>
      </c>
      <c r="V846" s="58"/>
      <c r="W846" s="61"/>
      <c r="X846" s="62"/>
      <c r="Z846" s="30" t="s">
        <v>91</v>
      </c>
      <c r="AA846" s="33" t="s">
        <v>752</v>
      </c>
    </row>
    <row r="847" spans="1:27" ht="9" customHeight="1" x14ac:dyDescent="0.2">
      <c r="A847" s="59"/>
      <c r="B847" s="60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9" t="s">
        <v>93</v>
      </c>
      <c r="T847" s="29" t="s">
        <v>93</v>
      </c>
      <c r="U847" s="29">
        <v>100</v>
      </c>
      <c r="V847" s="58"/>
      <c r="W847" s="61"/>
      <c r="X847" s="62"/>
      <c r="Z847" s="30" t="s">
        <v>91</v>
      </c>
      <c r="AA847" s="33" t="s">
        <v>753</v>
      </c>
    </row>
    <row r="848" spans="1:27" ht="9" customHeight="1" x14ac:dyDescent="0.2">
      <c r="A848" s="59"/>
      <c r="B848" s="60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9" t="s">
        <v>93</v>
      </c>
      <c r="T848" s="29" t="s">
        <v>93</v>
      </c>
      <c r="U848" s="29">
        <v>100</v>
      </c>
      <c r="V848" s="58"/>
      <c r="W848" s="61"/>
      <c r="X848" s="62"/>
      <c r="Z848" s="30" t="s">
        <v>91</v>
      </c>
      <c r="AA848" s="33" t="s">
        <v>749</v>
      </c>
    </row>
    <row r="849" spans="1:27" ht="9" customHeight="1" x14ac:dyDescent="0.2">
      <c r="A849" s="59"/>
      <c r="B849" s="60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9" t="s">
        <v>93</v>
      </c>
      <c r="T849" s="29" t="s">
        <v>93</v>
      </c>
      <c r="U849" s="29">
        <v>100</v>
      </c>
      <c r="V849" s="58"/>
      <c r="W849" s="61"/>
      <c r="X849" s="62"/>
      <c r="Z849" s="30" t="s">
        <v>91</v>
      </c>
      <c r="AA849" s="33" t="s">
        <v>752</v>
      </c>
    </row>
    <row r="850" spans="1:27" ht="9" customHeight="1" x14ac:dyDescent="0.2">
      <c r="A850" s="59" t="s">
        <v>754</v>
      </c>
      <c r="B850" s="32">
        <v>9</v>
      </c>
      <c r="C850" s="29">
        <v>8.6999999999999993</v>
      </c>
      <c r="D850" s="29">
        <v>46.8</v>
      </c>
      <c r="E850" s="29">
        <v>0.91</v>
      </c>
      <c r="F850" s="29">
        <v>0.65</v>
      </c>
      <c r="G850" s="29" t="s">
        <v>94</v>
      </c>
      <c r="H850" s="29">
        <v>1.85</v>
      </c>
      <c r="I850" s="29" t="s">
        <v>94</v>
      </c>
      <c r="J850" s="29">
        <v>14.8</v>
      </c>
      <c r="K850" s="29">
        <v>22.26</v>
      </c>
      <c r="L850" s="29">
        <v>19.47</v>
      </c>
      <c r="M850" s="29">
        <v>7.79</v>
      </c>
      <c r="N850" s="29">
        <v>0.67</v>
      </c>
      <c r="O850" s="29">
        <v>0.01</v>
      </c>
      <c r="P850" s="29">
        <v>0.38</v>
      </c>
      <c r="Q850" s="29">
        <v>15.07</v>
      </c>
      <c r="R850" s="29" t="s">
        <v>94</v>
      </c>
      <c r="S850" s="29" t="s">
        <v>93</v>
      </c>
      <c r="T850" s="29" t="s">
        <v>93</v>
      </c>
      <c r="U850" s="29">
        <v>70.52</v>
      </c>
      <c r="V850" s="29">
        <f>U850</f>
        <v>70.52</v>
      </c>
      <c r="W850" s="61">
        <f>AVERAGE(U850:U854)</f>
        <v>33.908000000000001</v>
      </c>
      <c r="X850" s="65" t="s">
        <v>265</v>
      </c>
      <c r="Z850" s="30" t="s">
        <v>91</v>
      </c>
      <c r="AA850" s="33" t="s">
        <v>755</v>
      </c>
    </row>
    <row r="851" spans="1:27" ht="9" customHeight="1" x14ac:dyDescent="0.2">
      <c r="A851" s="59"/>
      <c r="B851" s="32">
        <v>11</v>
      </c>
      <c r="C851" s="29">
        <v>7.12</v>
      </c>
      <c r="D851" s="29">
        <v>46</v>
      </c>
      <c r="E851" s="29">
        <v>0.89</v>
      </c>
      <c r="F851" s="29">
        <v>2</v>
      </c>
      <c r="G851" s="29" t="s">
        <v>94</v>
      </c>
      <c r="H851" s="29" t="s">
        <v>94</v>
      </c>
      <c r="I851" s="29" t="s">
        <v>94</v>
      </c>
      <c r="J851" s="29">
        <v>16</v>
      </c>
      <c r="K851" s="29">
        <v>24.4</v>
      </c>
      <c r="L851" s="29">
        <v>16</v>
      </c>
      <c r="M851" s="29">
        <v>6.4</v>
      </c>
      <c r="N851" s="29">
        <v>2.02</v>
      </c>
      <c r="O851" s="29" t="s">
        <v>94</v>
      </c>
      <c r="P851" s="29">
        <v>0.13</v>
      </c>
      <c r="Q851" s="29">
        <v>16.5</v>
      </c>
      <c r="R851" s="29" t="s">
        <v>193</v>
      </c>
      <c r="S851" s="29" t="s">
        <v>93</v>
      </c>
      <c r="T851" s="29" t="s">
        <v>93</v>
      </c>
      <c r="U851" s="29">
        <v>64.34</v>
      </c>
      <c r="V851" s="29">
        <f>U851</f>
        <v>64.34</v>
      </c>
      <c r="W851" s="61"/>
      <c r="X851" s="65"/>
      <c r="Z851" s="30" t="s">
        <v>91</v>
      </c>
      <c r="AA851" s="33" t="s">
        <v>756</v>
      </c>
    </row>
    <row r="852" spans="1:27" ht="9" customHeight="1" x14ac:dyDescent="0.2">
      <c r="A852" s="59"/>
      <c r="B852" s="60">
        <v>12</v>
      </c>
      <c r="C852" s="29">
        <v>8.15</v>
      </c>
      <c r="D852" s="29">
        <v>60.2</v>
      </c>
      <c r="E852" s="29">
        <v>2.9</v>
      </c>
      <c r="F852" s="29">
        <v>1.7</v>
      </c>
      <c r="G852" s="29" t="s">
        <v>94</v>
      </c>
      <c r="H852" s="29" t="s">
        <v>94</v>
      </c>
      <c r="I852" s="29" t="s">
        <v>94</v>
      </c>
      <c r="J852" s="29">
        <v>21.3</v>
      </c>
      <c r="K852" s="29">
        <v>27.2</v>
      </c>
      <c r="L852" s="29">
        <v>19.600000000000001</v>
      </c>
      <c r="M852" s="29">
        <v>7.84</v>
      </c>
      <c r="N852" s="29">
        <v>1.82</v>
      </c>
      <c r="O852" s="29">
        <v>0.01</v>
      </c>
      <c r="P852" s="29">
        <v>1.38</v>
      </c>
      <c r="Q852" s="29">
        <v>6.86</v>
      </c>
      <c r="R852" s="29" t="s">
        <v>94</v>
      </c>
      <c r="S852" s="29" t="s">
        <v>89</v>
      </c>
      <c r="T852" s="29" t="s">
        <v>89</v>
      </c>
      <c r="U852" s="29">
        <v>34.68</v>
      </c>
      <c r="V852" s="58">
        <f>AVERAGE(U852:U854)</f>
        <v>11.56</v>
      </c>
      <c r="W852" s="61"/>
      <c r="X852" s="65"/>
      <c r="Z852" s="30" t="s">
        <v>91</v>
      </c>
      <c r="AA852" s="33" t="s">
        <v>111</v>
      </c>
    </row>
    <row r="853" spans="1:27" ht="9" customHeight="1" x14ac:dyDescent="0.2">
      <c r="A853" s="59"/>
      <c r="B853" s="60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9" t="s">
        <v>89</v>
      </c>
      <c r="T853" s="29" t="s">
        <v>89</v>
      </c>
      <c r="U853" s="29">
        <v>0</v>
      </c>
      <c r="V853" s="58"/>
      <c r="W853" s="61"/>
      <c r="X853" s="65"/>
      <c r="Z853" s="30" t="s">
        <v>91</v>
      </c>
      <c r="AA853" s="33" t="s">
        <v>757</v>
      </c>
    </row>
    <row r="854" spans="1:27" ht="9" customHeight="1" x14ac:dyDescent="0.2">
      <c r="A854" s="59"/>
      <c r="B854" s="60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9" t="s">
        <v>89</v>
      </c>
      <c r="T854" s="29" t="s">
        <v>89</v>
      </c>
      <c r="U854" s="29">
        <v>0</v>
      </c>
      <c r="V854" s="58"/>
      <c r="W854" s="61"/>
      <c r="X854" s="65"/>
      <c r="Z854" s="30" t="s">
        <v>91</v>
      </c>
      <c r="AA854" s="33" t="s">
        <v>758</v>
      </c>
    </row>
    <row r="855" spans="1:27" ht="9" customHeight="1" x14ac:dyDescent="0.2">
      <c r="A855" s="59" t="s">
        <v>55</v>
      </c>
      <c r="B855" s="60">
        <v>8</v>
      </c>
      <c r="C855" s="29">
        <v>7.7</v>
      </c>
      <c r="D855" s="29">
        <v>426</v>
      </c>
      <c r="E855" s="29">
        <v>0.37</v>
      </c>
      <c r="F855" s="29">
        <v>5.03</v>
      </c>
      <c r="G855" s="29" t="s">
        <v>94</v>
      </c>
      <c r="H855" s="29">
        <v>5.44</v>
      </c>
      <c r="I855" s="29" t="s">
        <v>94</v>
      </c>
      <c r="J855" s="29">
        <v>144.66999999999999</v>
      </c>
      <c r="K855" s="29">
        <v>217.21</v>
      </c>
      <c r="L855" s="29">
        <v>199.23</v>
      </c>
      <c r="M855" s="29">
        <v>79.69</v>
      </c>
      <c r="N855" s="29">
        <v>4.3099999999999996</v>
      </c>
      <c r="O855" s="29" t="s">
        <v>94</v>
      </c>
      <c r="P855" s="29" t="s">
        <v>94</v>
      </c>
      <c r="Q855" s="29">
        <v>15.79</v>
      </c>
      <c r="R855" s="29" t="s">
        <v>94</v>
      </c>
      <c r="S855" s="29" t="s">
        <v>93</v>
      </c>
      <c r="T855" s="29" t="s">
        <v>93</v>
      </c>
      <c r="U855" s="29">
        <v>75.150000000000006</v>
      </c>
      <c r="V855" s="58">
        <f>AVERAGE(U855:U857)</f>
        <v>91.716666666666654</v>
      </c>
      <c r="W855" s="61">
        <f>AVERAGE(U855:U866)</f>
        <v>92.96833333333332</v>
      </c>
      <c r="X855" s="62" t="s">
        <v>194</v>
      </c>
      <c r="Z855" s="30" t="s">
        <v>91</v>
      </c>
      <c r="AA855" s="33" t="s">
        <v>759</v>
      </c>
    </row>
    <row r="856" spans="1:27" ht="9" customHeight="1" x14ac:dyDescent="0.2">
      <c r="A856" s="59"/>
      <c r="B856" s="60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9" t="s">
        <v>93</v>
      </c>
      <c r="T856" s="29" t="s">
        <v>93</v>
      </c>
      <c r="U856" s="29">
        <v>100</v>
      </c>
      <c r="V856" s="58"/>
      <c r="W856" s="61"/>
      <c r="X856" s="62"/>
      <c r="Z856" s="30" t="s">
        <v>91</v>
      </c>
      <c r="AA856" s="33" t="s">
        <v>760</v>
      </c>
    </row>
    <row r="857" spans="1:27" ht="9" customHeight="1" x14ac:dyDescent="0.2">
      <c r="A857" s="59"/>
      <c r="B857" s="60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9" t="s">
        <v>93</v>
      </c>
      <c r="T857" s="29" t="s">
        <v>93</v>
      </c>
      <c r="U857" s="29">
        <v>100</v>
      </c>
      <c r="V857" s="58"/>
      <c r="W857" s="61"/>
      <c r="X857" s="62"/>
      <c r="Z857" s="30" t="s">
        <v>91</v>
      </c>
      <c r="AA857" s="33" t="s">
        <v>759</v>
      </c>
    </row>
    <row r="858" spans="1:27" ht="9" customHeight="1" x14ac:dyDescent="0.2">
      <c r="A858" s="59"/>
      <c r="B858" s="60">
        <v>9</v>
      </c>
      <c r="C858" s="29">
        <v>7.6</v>
      </c>
      <c r="D858" s="29">
        <v>430</v>
      </c>
      <c r="E858" s="29">
        <v>1.02</v>
      </c>
      <c r="F858" s="29">
        <v>3.87</v>
      </c>
      <c r="G858" s="29" t="s">
        <v>94</v>
      </c>
      <c r="H858" s="29">
        <v>1.7</v>
      </c>
      <c r="I858" s="29" t="s">
        <v>94</v>
      </c>
      <c r="J858" s="29">
        <v>120.5</v>
      </c>
      <c r="K858" s="29">
        <v>218.07</v>
      </c>
      <c r="L858" s="29">
        <v>183.61</v>
      </c>
      <c r="M858" s="29">
        <v>73.45</v>
      </c>
      <c r="N858" s="29">
        <v>8.27</v>
      </c>
      <c r="O858" s="29">
        <v>0.01</v>
      </c>
      <c r="P858" s="29" t="s">
        <v>94</v>
      </c>
      <c r="Q858" s="29">
        <v>12.93</v>
      </c>
      <c r="R858" s="29" t="s">
        <v>94</v>
      </c>
      <c r="S858" s="29" t="s">
        <v>93</v>
      </c>
      <c r="T858" s="29" t="s">
        <v>93</v>
      </c>
      <c r="U858" s="29">
        <v>64.739999999999995</v>
      </c>
      <c r="V858" s="58">
        <f>AVERAGE(U858:U860)</f>
        <v>88.24666666666667</v>
      </c>
      <c r="W858" s="61"/>
      <c r="X858" s="62"/>
      <c r="Z858" s="30" t="s">
        <v>91</v>
      </c>
      <c r="AA858" s="33" t="s">
        <v>761</v>
      </c>
    </row>
    <row r="859" spans="1:27" ht="9" customHeight="1" x14ac:dyDescent="0.2">
      <c r="A859" s="59"/>
      <c r="B859" s="60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9" t="s">
        <v>93</v>
      </c>
      <c r="T859" s="29" t="s">
        <v>93</v>
      </c>
      <c r="U859" s="29">
        <v>100</v>
      </c>
      <c r="V859" s="58"/>
      <c r="W859" s="61"/>
      <c r="X859" s="62"/>
      <c r="Z859" s="30" t="s">
        <v>91</v>
      </c>
      <c r="AA859" s="33" t="s">
        <v>762</v>
      </c>
    </row>
    <row r="860" spans="1:27" ht="9" customHeight="1" x14ac:dyDescent="0.2">
      <c r="A860" s="59"/>
      <c r="B860" s="60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9" t="s">
        <v>93</v>
      </c>
      <c r="T860" s="29" t="s">
        <v>93</v>
      </c>
      <c r="U860" s="29">
        <v>100</v>
      </c>
      <c r="V860" s="58"/>
      <c r="W860" s="61"/>
      <c r="X860" s="62"/>
      <c r="Z860" s="30" t="s">
        <v>91</v>
      </c>
      <c r="AA860" s="33" t="s">
        <v>763</v>
      </c>
    </row>
    <row r="861" spans="1:27" ht="9" customHeight="1" x14ac:dyDescent="0.2">
      <c r="A861" s="59"/>
      <c r="B861" s="60">
        <v>10</v>
      </c>
      <c r="C861" s="29">
        <v>8.1</v>
      </c>
      <c r="D861" s="29">
        <v>418</v>
      </c>
      <c r="E861" s="29">
        <v>2.66</v>
      </c>
      <c r="F861" s="29">
        <v>3.3</v>
      </c>
      <c r="G861" s="29" t="s">
        <v>94</v>
      </c>
      <c r="H861" s="29">
        <v>3.6</v>
      </c>
      <c r="I861" s="29" t="s">
        <v>94</v>
      </c>
      <c r="J861" s="29">
        <v>139.69999999999999</v>
      </c>
      <c r="K861" s="29">
        <v>204</v>
      </c>
      <c r="L861" s="29">
        <v>173.8</v>
      </c>
      <c r="M861" s="29">
        <v>69.52</v>
      </c>
      <c r="N861" s="29">
        <v>7.25</v>
      </c>
      <c r="O861" s="29">
        <v>0.04</v>
      </c>
      <c r="P861" s="29">
        <v>0.88</v>
      </c>
      <c r="Q861" s="29">
        <v>18.64</v>
      </c>
      <c r="R861" s="29" t="s">
        <v>94</v>
      </c>
      <c r="S861" s="29" t="s">
        <v>93</v>
      </c>
      <c r="T861" s="29" t="s">
        <v>93</v>
      </c>
      <c r="U861" s="29">
        <v>89.02</v>
      </c>
      <c r="V861" s="58">
        <f>AVERAGE(U861:U863)</f>
        <v>96.339999999999989</v>
      </c>
      <c r="W861" s="61"/>
      <c r="X861" s="62"/>
      <c r="Z861" s="30" t="s">
        <v>91</v>
      </c>
      <c r="AA861" s="33" t="s">
        <v>764</v>
      </c>
    </row>
    <row r="862" spans="1:27" ht="9" customHeight="1" x14ac:dyDescent="0.2">
      <c r="A862" s="59"/>
      <c r="B862" s="60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9" t="s">
        <v>93</v>
      </c>
      <c r="T862" s="29" t="s">
        <v>93</v>
      </c>
      <c r="U862" s="29">
        <v>100</v>
      </c>
      <c r="V862" s="58"/>
      <c r="W862" s="61"/>
      <c r="X862" s="62"/>
      <c r="Z862" s="30" t="s">
        <v>91</v>
      </c>
      <c r="AA862" s="33" t="s">
        <v>765</v>
      </c>
    </row>
    <row r="863" spans="1:27" ht="9" customHeight="1" x14ac:dyDescent="0.2">
      <c r="A863" s="59"/>
      <c r="B863" s="60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9" t="s">
        <v>93</v>
      </c>
      <c r="T863" s="29" t="s">
        <v>93</v>
      </c>
      <c r="U863" s="29">
        <v>100</v>
      </c>
      <c r="V863" s="58"/>
      <c r="W863" s="61"/>
      <c r="X863" s="62"/>
      <c r="Z863" s="30" t="s">
        <v>91</v>
      </c>
      <c r="AA863" s="33" t="s">
        <v>766</v>
      </c>
    </row>
    <row r="864" spans="1:27" ht="9" customHeight="1" x14ac:dyDescent="0.2">
      <c r="A864" s="59"/>
      <c r="B864" s="60">
        <v>11</v>
      </c>
      <c r="C864" s="29">
        <v>7.69</v>
      </c>
      <c r="D864" s="29">
        <v>373</v>
      </c>
      <c r="E864" s="29">
        <v>12.9</v>
      </c>
      <c r="F864" s="29">
        <v>4</v>
      </c>
      <c r="G864" s="29" t="s">
        <v>94</v>
      </c>
      <c r="H864" s="29" t="s">
        <v>94</v>
      </c>
      <c r="I864" s="29" t="s">
        <v>94</v>
      </c>
      <c r="J864" s="29">
        <v>86.3</v>
      </c>
      <c r="K864" s="29">
        <v>202.8</v>
      </c>
      <c r="L864" s="29">
        <v>169.2</v>
      </c>
      <c r="M864" s="29">
        <v>67.680000000000007</v>
      </c>
      <c r="N864" s="29">
        <v>8.06</v>
      </c>
      <c r="O864" s="29">
        <v>0.01</v>
      </c>
      <c r="P864" s="29" t="s">
        <v>94</v>
      </c>
      <c r="Q864" s="29">
        <v>35.79</v>
      </c>
      <c r="R864" s="29" t="s">
        <v>193</v>
      </c>
      <c r="S864" s="29" t="s">
        <v>93</v>
      </c>
      <c r="T864" s="29" t="s">
        <v>93</v>
      </c>
      <c r="U864" s="29">
        <v>86.71</v>
      </c>
      <c r="V864" s="58">
        <f>AVERAGE(U864:U866)</f>
        <v>95.57</v>
      </c>
      <c r="W864" s="61"/>
      <c r="X864" s="62"/>
      <c r="Z864" s="30" t="s">
        <v>91</v>
      </c>
      <c r="AA864" s="33" t="s">
        <v>761</v>
      </c>
    </row>
    <row r="865" spans="1:27" ht="9" customHeight="1" x14ac:dyDescent="0.2">
      <c r="A865" s="59"/>
      <c r="B865" s="60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9" t="s">
        <v>93</v>
      </c>
      <c r="T865" s="29" t="s">
        <v>93</v>
      </c>
      <c r="U865" s="29">
        <v>100</v>
      </c>
      <c r="V865" s="58"/>
      <c r="W865" s="61"/>
      <c r="X865" s="62"/>
      <c r="Z865" s="30" t="s">
        <v>91</v>
      </c>
      <c r="AA865" s="33" t="s">
        <v>767</v>
      </c>
    </row>
    <row r="866" spans="1:27" ht="9" customHeight="1" x14ac:dyDescent="0.2">
      <c r="A866" s="59"/>
      <c r="B866" s="60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9" t="s">
        <v>93</v>
      </c>
      <c r="T866" s="29" t="s">
        <v>93</v>
      </c>
      <c r="U866" s="29">
        <v>100</v>
      </c>
      <c r="V866" s="58"/>
      <c r="W866" s="61"/>
      <c r="X866" s="62"/>
      <c r="Z866" s="30" t="s">
        <v>91</v>
      </c>
      <c r="AA866" s="33" t="s">
        <v>768</v>
      </c>
    </row>
    <row r="867" spans="1:27" ht="9" customHeight="1" x14ac:dyDescent="0.2">
      <c r="A867" s="59" t="s">
        <v>56</v>
      </c>
      <c r="B867" s="60">
        <v>9</v>
      </c>
      <c r="C867" s="29">
        <v>7.6</v>
      </c>
      <c r="D867" s="29">
        <v>170.5</v>
      </c>
      <c r="E867" s="29">
        <v>0.81</v>
      </c>
      <c r="F867" s="29">
        <v>2.21</v>
      </c>
      <c r="G867" s="29" t="s">
        <v>94</v>
      </c>
      <c r="H867" s="29">
        <v>2.5499999999999998</v>
      </c>
      <c r="I867" s="29" t="s">
        <v>94</v>
      </c>
      <c r="J867" s="29">
        <v>41.1</v>
      </c>
      <c r="K867" s="29">
        <v>63.13</v>
      </c>
      <c r="L867" s="29">
        <v>37.880000000000003</v>
      </c>
      <c r="M867" s="29">
        <v>15.15</v>
      </c>
      <c r="N867" s="29">
        <v>6.06</v>
      </c>
      <c r="O867" s="29" t="s">
        <v>94</v>
      </c>
      <c r="P867" s="29">
        <v>2.38</v>
      </c>
      <c r="Q867" s="29">
        <v>14.71</v>
      </c>
      <c r="R867" s="29" t="s">
        <v>289</v>
      </c>
      <c r="S867" s="29" t="s">
        <v>89</v>
      </c>
      <c r="T867" s="29" t="s">
        <v>89</v>
      </c>
      <c r="U867" s="29">
        <v>0</v>
      </c>
      <c r="V867" s="58">
        <f>AVERAGE(U867:U869)</f>
        <v>0</v>
      </c>
      <c r="W867" s="61">
        <f>AVERAGE(U867:U878)</f>
        <v>2.6225000000000001</v>
      </c>
      <c r="X867" s="64" t="s">
        <v>155</v>
      </c>
      <c r="Z867" s="30" t="s">
        <v>91</v>
      </c>
      <c r="AA867" s="33" t="s">
        <v>769</v>
      </c>
    </row>
    <row r="868" spans="1:27" ht="9" customHeight="1" x14ac:dyDescent="0.2">
      <c r="A868" s="59"/>
      <c r="B868" s="60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9" t="s">
        <v>89</v>
      </c>
      <c r="T868" s="29" t="s">
        <v>89</v>
      </c>
      <c r="U868" s="29">
        <v>0</v>
      </c>
      <c r="V868" s="58"/>
      <c r="W868" s="61"/>
      <c r="X868" s="64"/>
      <c r="Z868" s="30" t="s">
        <v>91</v>
      </c>
      <c r="AA868" s="33" t="s">
        <v>770</v>
      </c>
    </row>
    <row r="869" spans="1:27" ht="9" customHeight="1" x14ac:dyDescent="0.2">
      <c r="A869" s="59"/>
      <c r="B869" s="60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9" t="s">
        <v>89</v>
      </c>
      <c r="T869" s="29" t="s">
        <v>89</v>
      </c>
      <c r="U869" s="29">
        <v>0</v>
      </c>
      <c r="V869" s="58"/>
      <c r="W869" s="61"/>
      <c r="X869" s="64"/>
      <c r="Z869" s="30" t="s">
        <v>91</v>
      </c>
      <c r="AA869" s="33" t="s">
        <v>770</v>
      </c>
    </row>
    <row r="870" spans="1:27" ht="9" customHeight="1" x14ac:dyDescent="0.2">
      <c r="A870" s="59"/>
      <c r="B870" s="60">
        <v>10</v>
      </c>
      <c r="C870" s="29">
        <v>7.6</v>
      </c>
      <c r="D870" s="29">
        <v>153</v>
      </c>
      <c r="E870" s="29">
        <v>0.5</v>
      </c>
      <c r="F870" s="29">
        <v>2.1</v>
      </c>
      <c r="G870" s="29" t="s">
        <v>94</v>
      </c>
      <c r="H870" s="29">
        <v>4.95</v>
      </c>
      <c r="I870" s="29" t="s">
        <v>94</v>
      </c>
      <c r="J870" s="29">
        <v>28.5</v>
      </c>
      <c r="K870" s="29">
        <v>49.8</v>
      </c>
      <c r="L870" s="29">
        <v>30.4</v>
      </c>
      <c r="M870" s="29">
        <v>12.16</v>
      </c>
      <c r="N870" s="29">
        <v>4.66</v>
      </c>
      <c r="O870" s="29" t="s">
        <v>94</v>
      </c>
      <c r="P870" s="29">
        <v>1.1299999999999999</v>
      </c>
      <c r="Q870" s="29">
        <v>15.07</v>
      </c>
      <c r="R870" s="29" t="s">
        <v>573</v>
      </c>
      <c r="S870" s="29" t="s">
        <v>89</v>
      </c>
      <c r="T870" s="29" t="s">
        <v>89</v>
      </c>
      <c r="U870" s="29">
        <v>7.19</v>
      </c>
      <c r="V870" s="58">
        <f>AVERAGE(U870:U872)</f>
        <v>2.3966666666666669</v>
      </c>
      <c r="W870" s="61"/>
      <c r="X870" s="64"/>
      <c r="Z870" s="30" t="s">
        <v>91</v>
      </c>
      <c r="AA870" s="33" t="s">
        <v>770</v>
      </c>
    </row>
    <row r="871" spans="1:27" ht="9" customHeight="1" x14ac:dyDescent="0.2">
      <c r="A871" s="59"/>
      <c r="B871" s="60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9" t="s">
        <v>89</v>
      </c>
      <c r="T871" s="29" t="s">
        <v>89</v>
      </c>
      <c r="U871" s="29">
        <v>0</v>
      </c>
      <c r="V871" s="58"/>
      <c r="W871" s="61"/>
      <c r="X871" s="64"/>
      <c r="Z871" s="30" t="s">
        <v>91</v>
      </c>
      <c r="AA871" s="33" t="s">
        <v>771</v>
      </c>
    </row>
    <row r="872" spans="1:27" ht="9" customHeight="1" x14ac:dyDescent="0.2">
      <c r="A872" s="59"/>
      <c r="B872" s="60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9" t="s">
        <v>89</v>
      </c>
      <c r="T872" s="29" t="s">
        <v>89</v>
      </c>
      <c r="U872" s="29">
        <v>0</v>
      </c>
      <c r="V872" s="58"/>
      <c r="W872" s="61"/>
      <c r="X872" s="64"/>
      <c r="Z872" s="30" t="s">
        <v>91</v>
      </c>
      <c r="AA872" s="33" t="s">
        <v>772</v>
      </c>
    </row>
    <row r="873" spans="1:27" ht="9" customHeight="1" x14ac:dyDescent="0.2">
      <c r="A873" s="59"/>
      <c r="B873" s="60">
        <v>11</v>
      </c>
      <c r="C873" s="29">
        <v>6.8</v>
      </c>
      <c r="D873" s="29">
        <v>139.6</v>
      </c>
      <c r="E873" s="29">
        <v>3.69</v>
      </c>
      <c r="F873" s="29">
        <v>2.5499999999999998</v>
      </c>
      <c r="G873" s="29" t="s">
        <v>94</v>
      </c>
      <c r="H873" s="29" t="s">
        <v>94</v>
      </c>
      <c r="I873" s="29" t="s">
        <v>94</v>
      </c>
      <c r="J873" s="29">
        <v>22.6</v>
      </c>
      <c r="K873" s="29">
        <v>45.8</v>
      </c>
      <c r="L873" s="29">
        <v>25.6</v>
      </c>
      <c r="M873" s="29">
        <v>10.24</v>
      </c>
      <c r="N873" s="29">
        <v>4.8499999999999996</v>
      </c>
      <c r="O873" s="29" t="s">
        <v>94</v>
      </c>
      <c r="P873" s="29" t="s">
        <v>94</v>
      </c>
      <c r="Q873" s="29">
        <v>17.93</v>
      </c>
      <c r="R873" s="29" t="s">
        <v>353</v>
      </c>
      <c r="S873" s="29" t="s">
        <v>89</v>
      </c>
      <c r="T873" s="29" t="s">
        <v>89</v>
      </c>
      <c r="U873" s="29">
        <v>24.28</v>
      </c>
      <c r="V873" s="58">
        <f>AVERAGE(U873:U875)</f>
        <v>8.0933333333333337</v>
      </c>
      <c r="W873" s="61"/>
      <c r="X873" s="64"/>
      <c r="Z873" s="30" t="s">
        <v>91</v>
      </c>
      <c r="AA873" s="33" t="s">
        <v>773</v>
      </c>
    </row>
    <row r="874" spans="1:27" ht="9" customHeight="1" x14ac:dyDescent="0.2">
      <c r="A874" s="59"/>
      <c r="B874" s="60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9" t="s">
        <v>89</v>
      </c>
      <c r="T874" s="29" t="s">
        <v>89</v>
      </c>
      <c r="U874" s="29">
        <v>0</v>
      </c>
      <c r="V874" s="58"/>
      <c r="W874" s="61"/>
      <c r="X874" s="64"/>
      <c r="Z874" s="30" t="s">
        <v>91</v>
      </c>
      <c r="AA874" s="33" t="s">
        <v>774</v>
      </c>
    </row>
    <row r="875" spans="1:27" ht="9" customHeight="1" x14ac:dyDescent="0.2">
      <c r="A875" s="59"/>
      <c r="B875" s="60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9" t="s">
        <v>89</v>
      </c>
      <c r="T875" s="29" t="s">
        <v>89</v>
      </c>
      <c r="U875" s="29">
        <v>0</v>
      </c>
      <c r="V875" s="58"/>
      <c r="W875" s="61"/>
      <c r="X875" s="64"/>
      <c r="Z875" s="30" t="s">
        <v>91</v>
      </c>
      <c r="AA875" s="33" t="s">
        <v>775</v>
      </c>
    </row>
    <row r="876" spans="1:27" ht="9" customHeight="1" x14ac:dyDescent="0.2">
      <c r="A876" s="59"/>
      <c r="B876" s="60">
        <v>12</v>
      </c>
      <c r="C876" s="29">
        <v>7.4</v>
      </c>
      <c r="D876" s="29">
        <v>168.8</v>
      </c>
      <c r="E876" s="29">
        <v>1.01</v>
      </c>
      <c r="F876" s="29">
        <v>2.25</v>
      </c>
      <c r="G876" s="29" t="s">
        <v>94</v>
      </c>
      <c r="H876" s="29" t="s">
        <v>94</v>
      </c>
      <c r="I876" s="29" t="s">
        <v>94</v>
      </c>
      <c r="J876" s="29">
        <v>43.1</v>
      </c>
      <c r="K876" s="29">
        <v>59.8</v>
      </c>
      <c r="L876" s="29">
        <v>33.6</v>
      </c>
      <c r="M876" s="29">
        <v>13.44</v>
      </c>
      <c r="N876" s="29">
        <v>6.29</v>
      </c>
      <c r="O876" s="29">
        <v>0.01</v>
      </c>
      <c r="P876" s="29">
        <v>3.63</v>
      </c>
      <c r="Q876" s="29">
        <v>3.29</v>
      </c>
      <c r="R876" s="29" t="s">
        <v>776</v>
      </c>
      <c r="S876" s="29" t="s">
        <v>89</v>
      </c>
      <c r="T876" s="29" t="s">
        <v>89</v>
      </c>
      <c r="U876" s="29">
        <v>0</v>
      </c>
      <c r="V876" s="58">
        <f>AVERAGE(U876:U878)</f>
        <v>0</v>
      </c>
      <c r="W876" s="61"/>
      <c r="X876" s="64"/>
      <c r="Z876" s="30" t="s">
        <v>91</v>
      </c>
      <c r="AA876" s="33" t="s">
        <v>777</v>
      </c>
    </row>
    <row r="877" spans="1:27" ht="9" customHeight="1" x14ac:dyDescent="0.2">
      <c r="A877" s="59"/>
      <c r="B877" s="60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9" t="s">
        <v>89</v>
      </c>
      <c r="T877" s="29" t="s">
        <v>89</v>
      </c>
      <c r="U877" s="29">
        <v>0</v>
      </c>
      <c r="V877" s="58"/>
      <c r="W877" s="61"/>
      <c r="X877" s="64"/>
      <c r="Z877" s="30" t="s">
        <v>91</v>
      </c>
      <c r="AA877" s="33" t="s">
        <v>775</v>
      </c>
    </row>
    <row r="878" spans="1:27" ht="9" customHeight="1" x14ac:dyDescent="0.2">
      <c r="A878" s="59"/>
      <c r="B878" s="60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9" t="s">
        <v>89</v>
      </c>
      <c r="T878" s="29" t="s">
        <v>89</v>
      </c>
      <c r="U878" s="29">
        <v>0</v>
      </c>
      <c r="V878" s="58"/>
      <c r="W878" s="61"/>
      <c r="X878" s="64"/>
      <c r="Z878" s="30" t="s">
        <v>91</v>
      </c>
      <c r="AA878" s="33" t="s">
        <v>778</v>
      </c>
    </row>
    <row r="879" spans="1:27" ht="9" customHeight="1" x14ac:dyDescent="0.2">
      <c r="A879" s="59" t="s">
        <v>57</v>
      </c>
      <c r="B879" s="60">
        <v>8</v>
      </c>
      <c r="C879" s="29">
        <v>6.9</v>
      </c>
      <c r="D879" s="29">
        <v>46.5</v>
      </c>
      <c r="E879" s="29">
        <v>0.18</v>
      </c>
      <c r="F879" s="29">
        <v>9.65</v>
      </c>
      <c r="G879" s="29" t="s">
        <v>94</v>
      </c>
      <c r="H879" s="29">
        <v>4.79</v>
      </c>
      <c r="I879" s="29" t="s">
        <v>94</v>
      </c>
      <c r="J879" s="29">
        <v>26.85</v>
      </c>
      <c r="K879" s="29">
        <v>26.96</v>
      </c>
      <c r="L879" s="29">
        <v>13.7</v>
      </c>
      <c r="M879" s="29">
        <v>5.48</v>
      </c>
      <c r="N879" s="29">
        <v>3.18</v>
      </c>
      <c r="O879" s="29" t="s">
        <v>94</v>
      </c>
      <c r="P879" s="29" t="s">
        <v>94</v>
      </c>
      <c r="Q879" s="29">
        <v>16.5</v>
      </c>
      <c r="R879" s="29" t="s">
        <v>323</v>
      </c>
      <c r="S879" s="29" t="s">
        <v>89</v>
      </c>
      <c r="T879" s="29" t="s">
        <v>89</v>
      </c>
      <c r="U879" s="29">
        <v>7.27</v>
      </c>
      <c r="V879" s="58">
        <f>AVERAGE(U879:U880)</f>
        <v>3.6349999999999998</v>
      </c>
      <c r="W879" s="61">
        <f>AVERAGE(U879:U893)</f>
        <v>7.9846666666666666</v>
      </c>
      <c r="X879" s="63" t="s">
        <v>90</v>
      </c>
      <c r="Z879" s="30" t="s">
        <v>91</v>
      </c>
      <c r="AA879" s="33" t="s">
        <v>779</v>
      </c>
    </row>
    <row r="880" spans="1:27" ht="9" customHeight="1" x14ac:dyDescent="0.2">
      <c r="A880" s="59"/>
      <c r="B880" s="60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9" t="s">
        <v>89</v>
      </c>
      <c r="T880" s="29" t="s">
        <v>89</v>
      </c>
      <c r="U880" s="29">
        <v>0</v>
      </c>
      <c r="V880" s="58"/>
      <c r="W880" s="61"/>
      <c r="X880" s="63"/>
      <c r="Z880" s="30" t="s">
        <v>91</v>
      </c>
      <c r="AA880" s="33" t="s">
        <v>780</v>
      </c>
    </row>
    <row r="881" spans="1:27" ht="9" customHeight="1" x14ac:dyDescent="0.2">
      <c r="A881" s="59"/>
      <c r="B881" s="60">
        <v>9</v>
      </c>
      <c r="C881" s="29">
        <v>8</v>
      </c>
      <c r="D881" s="29">
        <v>44.4</v>
      </c>
      <c r="E881" s="29">
        <v>0.17</v>
      </c>
      <c r="F881" s="29">
        <v>1.52</v>
      </c>
      <c r="G881" s="29" t="s">
        <v>94</v>
      </c>
      <c r="H881" s="29">
        <v>1.65</v>
      </c>
      <c r="I881" s="29" t="s">
        <v>94</v>
      </c>
      <c r="J881" s="29">
        <v>17.2</v>
      </c>
      <c r="K881" s="29">
        <v>16.05</v>
      </c>
      <c r="L881" s="29">
        <v>7.92</v>
      </c>
      <c r="M881" s="29">
        <v>3.17</v>
      </c>
      <c r="N881" s="29">
        <v>1.95</v>
      </c>
      <c r="O881" s="29" t="s">
        <v>94</v>
      </c>
      <c r="P881" s="29">
        <v>0.88</v>
      </c>
      <c r="Q881" s="29">
        <v>13.29</v>
      </c>
      <c r="R881" s="29" t="s">
        <v>106</v>
      </c>
      <c r="S881" s="29" t="s">
        <v>89</v>
      </c>
      <c r="T881" s="29" t="s">
        <v>89</v>
      </c>
      <c r="U881" s="29">
        <v>0</v>
      </c>
      <c r="V881" s="58">
        <f>AVERAGE(U881:U882)</f>
        <v>0</v>
      </c>
      <c r="W881" s="61"/>
      <c r="X881" s="63"/>
      <c r="Z881" s="30" t="s">
        <v>91</v>
      </c>
      <c r="AA881" s="33" t="s">
        <v>781</v>
      </c>
    </row>
    <row r="882" spans="1:27" ht="9" customHeight="1" x14ac:dyDescent="0.2">
      <c r="A882" s="59"/>
      <c r="B882" s="60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9" t="s">
        <v>89</v>
      </c>
      <c r="T882" s="29" t="s">
        <v>89</v>
      </c>
      <c r="U882" s="29">
        <v>0</v>
      </c>
      <c r="V882" s="58"/>
      <c r="W882" s="61"/>
      <c r="X882" s="63"/>
      <c r="Z882" s="30" t="s">
        <v>91</v>
      </c>
      <c r="AA882" s="33" t="s">
        <v>782</v>
      </c>
    </row>
    <row r="883" spans="1:27" ht="9" customHeight="1" x14ac:dyDescent="0.2">
      <c r="A883" s="59"/>
      <c r="B883" s="60">
        <v>10</v>
      </c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9" t="s">
        <v>93</v>
      </c>
      <c r="T883" s="29" t="s">
        <v>89</v>
      </c>
      <c r="U883" s="29">
        <v>37.5</v>
      </c>
      <c r="V883" s="58">
        <f>AVERAGE(U883:U884)</f>
        <v>18.75</v>
      </c>
      <c r="W883" s="61"/>
      <c r="X883" s="63"/>
      <c r="Z883" s="30" t="s">
        <v>91</v>
      </c>
      <c r="AA883" s="33" t="s">
        <v>783</v>
      </c>
    </row>
    <row r="884" spans="1:27" ht="9" customHeight="1" x14ac:dyDescent="0.2">
      <c r="A884" s="59"/>
      <c r="B884" s="60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9" t="s">
        <v>89</v>
      </c>
      <c r="T884" s="29" t="s">
        <v>89</v>
      </c>
      <c r="U884" s="29">
        <v>0</v>
      </c>
      <c r="V884" s="58"/>
      <c r="W884" s="61"/>
      <c r="X884" s="63"/>
      <c r="Z884" s="30" t="s">
        <v>91</v>
      </c>
      <c r="AA884" s="33" t="s">
        <v>784</v>
      </c>
    </row>
    <row r="885" spans="1:27" ht="9" customHeight="1" x14ac:dyDescent="0.2">
      <c r="A885" s="59"/>
      <c r="B885" s="60">
        <v>11</v>
      </c>
      <c r="C885" s="29">
        <v>7.39</v>
      </c>
      <c r="D885" s="29">
        <v>47.2</v>
      </c>
      <c r="E885" s="29">
        <v>0.25</v>
      </c>
      <c r="F885" s="29">
        <v>2.2000000000000002</v>
      </c>
      <c r="G885" s="29" t="s">
        <v>94</v>
      </c>
      <c r="H885" s="29" t="s">
        <v>94</v>
      </c>
      <c r="I885" s="29" t="s">
        <v>94</v>
      </c>
      <c r="J885" s="29">
        <v>26</v>
      </c>
      <c r="K885" s="29">
        <v>17.8</v>
      </c>
      <c r="L885" s="29">
        <v>9.8000000000000007</v>
      </c>
      <c r="M885" s="29">
        <v>3.92</v>
      </c>
      <c r="N885" s="29">
        <v>1.92</v>
      </c>
      <c r="O885" s="29">
        <v>0.01</v>
      </c>
      <c r="P885" s="29">
        <v>3.63</v>
      </c>
      <c r="Q885" s="29">
        <v>14.36</v>
      </c>
      <c r="R885" s="29" t="s">
        <v>426</v>
      </c>
      <c r="S885" s="29" t="s">
        <v>89</v>
      </c>
      <c r="T885" s="29" t="s">
        <v>89</v>
      </c>
      <c r="U885" s="29">
        <v>0</v>
      </c>
      <c r="V885" s="58">
        <f>AVERAGE(U885:U887)</f>
        <v>25</v>
      </c>
      <c r="W885" s="61"/>
      <c r="X885" s="63"/>
      <c r="Z885" s="30" t="s">
        <v>91</v>
      </c>
      <c r="AA885" s="33" t="s">
        <v>785</v>
      </c>
    </row>
    <row r="886" spans="1:27" ht="9" customHeight="1" x14ac:dyDescent="0.2">
      <c r="A886" s="59"/>
      <c r="B886" s="60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9" t="s">
        <v>93</v>
      </c>
      <c r="T886" s="29" t="s">
        <v>89</v>
      </c>
      <c r="U886" s="29">
        <v>37.5</v>
      </c>
      <c r="V886" s="58"/>
      <c r="W886" s="61"/>
      <c r="X886" s="63"/>
      <c r="Z886" s="30" t="s">
        <v>91</v>
      </c>
      <c r="AA886" s="33" t="s">
        <v>786</v>
      </c>
    </row>
    <row r="887" spans="1:27" ht="9" customHeight="1" x14ac:dyDescent="0.2">
      <c r="A887" s="59"/>
      <c r="B887" s="60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9" t="s">
        <v>93</v>
      </c>
      <c r="T887" s="29" t="s">
        <v>89</v>
      </c>
      <c r="U887" s="29">
        <v>37.5</v>
      </c>
      <c r="V887" s="58"/>
      <c r="W887" s="61"/>
      <c r="X887" s="63"/>
      <c r="Z887" s="30" t="s">
        <v>91</v>
      </c>
      <c r="AA887" s="33" t="s">
        <v>787</v>
      </c>
    </row>
    <row r="888" spans="1:27" ht="9" customHeight="1" x14ac:dyDescent="0.2">
      <c r="A888" s="59"/>
      <c r="B888" s="60">
        <v>12</v>
      </c>
      <c r="C888" s="29">
        <v>7.36</v>
      </c>
      <c r="D888" s="29">
        <v>43.6</v>
      </c>
      <c r="E888" s="29">
        <v>0.23</v>
      </c>
      <c r="F888" s="29">
        <v>1.85</v>
      </c>
      <c r="G888" s="29" t="s">
        <v>94</v>
      </c>
      <c r="H888" s="29" t="s">
        <v>94</v>
      </c>
      <c r="I888" s="29" t="s">
        <v>94</v>
      </c>
      <c r="J888" s="29">
        <v>20.9</v>
      </c>
      <c r="K888" s="29">
        <v>23</v>
      </c>
      <c r="L888" s="29">
        <v>9.1999999999999993</v>
      </c>
      <c r="M888" s="29">
        <v>3.68</v>
      </c>
      <c r="N888" s="29">
        <v>3.31</v>
      </c>
      <c r="O888" s="29" t="s">
        <v>94</v>
      </c>
      <c r="P888" s="29">
        <v>3.13</v>
      </c>
      <c r="Q888" s="29">
        <v>0.79</v>
      </c>
      <c r="R888" s="29" t="s">
        <v>183</v>
      </c>
      <c r="S888" s="29" t="s">
        <v>89</v>
      </c>
      <c r="T888" s="29" t="s">
        <v>89</v>
      </c>
      <c r="U888" s="29">
        <v>0</v>
      </c>
      <c r="V888" s="58">
        <f>AVERAGE(U888:U893)</f>
        <v>0</v>
      </c>
      <c r="W888" s="61"/>
      <c r="X888" s="63"/>
      <c r="Z888" s="30" t="s">
        <v>91</v>
      </c>
      <c r="AA888" s="33" t="s">
        <v>786</v>
      </c>
    </row>
    <row r="889" spans="1:27" ht="9" customHeight="1" x14ac:dyDescent="0.2">
      <c r="A889" s="59"/>
      <c r="B889" s="60"/>
      <c r="C889" s="29">
        <v>7.26</v>
      </c>
      <c r="D889" s="29">
        <v>44.9</v>
      </c>
      <c r="E889" s="29">
        <v>0.21</v>
      </c>
      <c r="F889" s="29">
        <v>1.6</v>
      </c>
      <c r="G889" s="29" t="s">
        <v>94</v>
      </c>
      <c r="H889" s="29" t="s">
        <v>94</v>
      </c>
      <c r="I889" s="29" t="s">
        <v>94</v>
      </c>
      <c r="J889" s="29">
        <v>20.100000000000001</v>
      </c>
      <c r="K889" s="29">
        <v>18.8</v>
      </c>
      <c r="L889" s="29">
        <v>8.6</v>
      </c>
      <c r="M889" s="29">
        <v>3.44</v>
      </c>
      <c r="N889" s="29">
        <v>2.4500000000000002</v>
      </c>
      <c r="O889" s="29">
        <v>0.01</v>
      </c>
      <c r="P889" s="29">
        <v>3.88</v>
      </c>
      <c r="Q889" s="29">
        <v>1.5</v>
      </c>
      <c r="R889" s="29" t="s">
        <v>134</v>
      </c>
      <c r="S889" s="29" t="s">
        <v>89</v>
      </c>
      <c r="T889" s="29" t="s">
        <v>89</v>
      </c>
      <c r="U889" s="29">
        <v>0</v>
      </c>
      <c r="V889" s="58"/>
      <c r="W889" s="61"/>
      <c r="X889" s="63"/>
      <c r="Z889" s="30" t="s">
        <v>91</v>
      </c>
      <c r="AA889" s="33" t="s">
        <v>787</v>
      </c>
    </row>
    <row r="890" spans="1:27" ht="9" customHeight="1" x14ac:dyDescent="0.2">
      <c r="A890" s="59"/>
      <c r="B890" s="60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9" t="s">
        <v>89</v>
      </c>
      <c r="T890" s="29" t="s">
        <v>89</v>
      </c>
      <c r="U890" s="29">
        <v>0</v>
      </c>
      <c r="V890" s="58"/>
      <c r="W890" s="61"/>
      <c r="X890" s="63"/>
      <c r="Z890" s="30" t="s">
        <v>91</v>
      </c>
      <c r="AA890" s="33" t="s">
        <v>786</v>
      </c>
    </row>
    <row r="891" spans="1:27" ht="9" customHeight="1" x14ac:dyDescent="0.2">
      <c r="A891" s="59"/>
      <c r="B891" s="60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9" t="s">
        <v>89</v>
      </c>
      <c r="T891" s="29" t="s">
        <v>89</v>
      </c>
      <c r="U891" s="29">
        <v>0</v>
      </c>
      <c r="V891" s="58"/>
      <c r="W891" s="61"/>
      <c r="X891" s="63"/>
      <c r="Z891" s="30" t="s">
        <v>91</v>
      </c>
      <c r="AA891" s="33" t="s">
        <v>788</v>
      </c>
    </row>
    <row r="892" spans="1:27" ht="9" customHeight="1" x14ac:dyDescent="0.2">
      <c r="A892" s="59"/>
      <c r="B892" s="60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9" t="s">
        <v>89</v>
      </c>
      <c r="T892" s="29" t="s">
        <v>89</v>
      </c>
      <c r="U892" s="29">
        <v>0</v>
      </c>
      <c r="V892" s="58"/>
      <c r="W892" s="61"/>
      <c r="X892" s="63"/>
      <c r="Z892" s="30" t="s">
        <v>91</v>
      </c>
      <c r="AA892" s="33" t="s">
        <v>786</v>
      </c>
    </row>
    <row r="893" spans="1:27" ht="9" customHeight="1" x14ac:dyDescent="0.2">
      <c r="A893" s="59"/>
      <c r="B893" s="60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9" t="s">
        <v>89</v>
      </c>
      <c r="T893" s="29" t="s">
        <v>89</v>
      </c>
      <c r="U893" s="29">
        <v>0</v>
      </c>
      <c r="V893" s="58"/>
      <c r="W893" s="61"/>
      <c r="X893" s="63"/>
      <c r="Z893" s="30" t="s">
        <v>91</v>
      </c>
      <c r="AA893" s="33" t="s">
        <v>789</v>
      </c>
    </row>
    <row r="894" spans="1:27" ht="9" customHeight="1" x14ac:dyDescent="0.2">
      <c r="A894" s="59" t="s">
        <v>58</v>
      </c>
      <c r="B894" s="60">
        <v>2</v>
      </c>
      <c r="C894" s="29">
        <v>7.51</v>
      </c>
      <c r="D894" s="29">
        <v>35.299999999999997</v>
      </c>
      <c r="E894" s="29">
        <v>6.24</v>
      </c>
      <c r="F894" s="29">
        <v>3</v>
      </c>
      <c r="G894" s="29" t="s">
        <v>94</v>
      </c>
      <c r="H894" s="29">
        <v>2.2599999999999998</v>
      </c>
      <c r="I894" s="29" t="s">
        <v>94</v>
      </c>
      <c r="J894" s="29">
        <v>11.32</v>
      </c>
      <c r="K894" s="29">
        <v>18.02</v>
      </c>
      <c r="L894" s="29">
        <v>8.9</v>
      </c>
      <c r="M894" s="29">
        <v>3.56</v>
      </c>
      <c r="N894" s="29">
        <v>2.19</v>
      </c>
      <c r="O894" s="29" t="s">
        <v>94</v>
      </c>
      <c r="P894" s="29" t="s">
        <v>94</v>
      </c>
      <c r="Q894" s="29">
        <v>38.64</v>
      </c>
      <c r="R894" s="29" t="s">
        <v>94</v>
      </c>
      <c r="S894" s="29" t="s">
        <v>93</v>
      </c>
      <c r="T894" s="29" t="s">
        <v>93</v>
      </c>
      <c r="U894" s="29">
        <v>92.12</v>
      </c>
      <c r="V894" s="58">
        <f>AVERAGE(U894:U896)</f>
        <v>97.373333333333335</v>
      </c>
      <c r="W894" s="61">
        <f>AVERAGE(U894:U928)</f>
        <v>96.430857142857135</v>
      </c>
      <c r="X894" s="62" t="s">
        <v>194</v>
      </c>
      <c r="Z894" s="31" t="s">
        <v>91</v>
      </c>
      <c r="AA894" s="33" t="s">
        <v>790</v>
      </c>
    </row>
    <row r="895" spans="1:27" ht="9" customHeight="1" x14ac:dyDescent="0.2">
      <c r="A895" s="59"/>
      <c r="B895" s="60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9" t="s">
        <v>93</v>
      </c>
      <c r="T895" s="29" t="s">
        <v>93</v>
      </c>
      <c r="U895" s="29">
        <v>100</v>
      </c>
      <c r="V895" s="58"/>
      <c r="W895" s="61"/>
      <c r="X895" s="62"/>
      <c r="Z895" s="30" t="s">
        <v>91</v>
      </c>
      <c r="AA895" s="33" t="s">
        <v>791</v>
      </c>
    </row>
    <row r="896" spans="1:27" ht="9" customHeight="1" x14ac:dyDescent="0.2">
      <c r="A896" s="59"/>
      <c r="B896" s="60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9" t="s">
        <v>93</v>
      </c>
      <c r="T896" s="29" t="s">
        <v>93</v>
      </c>
      <c r="U896" s="29">
        <v>100</v>
      </c>
      <c r="V896" s="58"/>
      <c r="W896" s="61"/>
      <c r="X896" s="62"/>
      <c r="Z896" s="30" t="s">
        <v>91</v>
      </c>
      <c r="AA896" s="33" t="s">
        <v>792</v>
      </c>
    </row>
    <row r="897" spans="1:27" ht="9" customHeight="1" x14ac:dyDescent="0.2">
      <c r="A897" s="59"/>
      <c r="B897" s="60">
        <v>3</v>
      </c>
      <c r="C897" s="29">
        <v>5.58</v>
      </c>
      <c r="D897" s="29">
        <v>21.3</v>
      </c>
      <c r="E897" s="29">
        <v>4.4400000000000004</v>
      </c>
      <c r="F897" s="29">
        <v>7</v>
      </c>
      <c r="G897" s="29" t="s">
        <v>94</v>
      </c>
      <c r="H897" s="29">
        <v>4.6100000000000003</v>
      </c>
      <c r="I897" s="29" t="s">
        <v>94</v>
      </c>
      <c r="J897" s="29">
        <v>8.49</v>
      </c>
      <c r="K897" s="29">
        <v>13.57</v>
      </c>
      <c r="L897" s="29">
        <v>11.45</v>
      </c>
      <c r="M897" s="29">
        <v>4.58</v>
      </c>
      <c r="N897" s="29">
        <v>0.51</v>
      </c>
      <c r="O897" s="29" t="s">
        <v>94</v>
      </c>
      <c r="P897" s="29" t="s">
        <v>94</v>
      </c>
      <c r="Q897" s="29">
        <v>65.430000000000007</v>
      </c>
      <c r="R897" s="29" t="s">
        <v>94</v>
      </c>
      <c r="S897" s="29" t="s">
        <v>93</v>
      </c>
      <c r="T897" s="29" t="s">
        <v>93</v>
      </c>
      <c r="U897" s="29">
        <v>93.94</v>
      </c>
      <c r="V897" s="58">
        <f>AVERAGE(U897:U898)</f>
        <v>96.97</v>
      </c>
      <c r="W897" s="61"/>
      <c r="X897" s="62"/>
      <c r="Z897" s="30" t="s">
        <v>91</v>
      </c>
      <c r="AA897" s="33" t="s">
        <v>793</v>
      </c>
    </row>
    <row r="898" spans="1:27" ht="9" customHeight="1" x14ac:dyDescent="0.2">
      <c r="A898" s="59"/>
      <c r="B898" s="60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9" t="s">
        <v>93</v>
      </c>
      <c r="T898" s="29" t="s">
        <v>93</v>
      </c>
      <c r="U898" s="29">
        <v>100</v>
      </c>
      <c r="V898" s="58"/>
      <c r="W898" s="61"/>
      <c r="X898" s="62"/>
      <c r="Z898" s="30" t="s">
        <v>91</v>
      </c>
      <c r="AA898" s="33" t="s">
        <v>793</v>
      </c>
    </row>
    <row r="899" spans="1:27" ht="9" customHeight="1" x14ac:dyDescent="0.2">
      <c r="A899" s="59"/>
      <c r="B899" s="60">
        <v>4</v>
      </c>
      <c r="C899" s="29">
        <v>8.1999999999999993</v>
      </c>
      <c r="D899" s="29">
        <v>317</v>
      </c>
      <c r="E899" s="29">
        <v>6.32</v>
      </c>
      <c r="F899" s="29">
        <v>8</v>
      </c>
      <c r="G899" s="29" t="s">
        <v>94</v>
      </c>
      <c r="H899" s="29">
        <v>6.26</v>
      </c>
      <c r="I899" s="29" t="s">
        <v>94</v>
      </c>
      <c r="J899" s="29">
        <v>6.52</v>
      </c>
      <c r="K899" s="29">
        <v>16.96</v>
      </c>
      <c r="L899" s="29">
        <v>14.2</v>
      </c>
      <c r="M899" s="29">
        <v>5.68</v>
      </c>
      <c r="N899" s="29">
        <v>0.66</v>
      </c>
      <c r="O899" s="29" t="s">
        <v>94</v>
      </c>
      <c r="P899" s="29" t="s">
        <v>94</v>
      </c>
      <c r="Q899" s="29">
        <v>89.36</v>
      </c>
      <c r="R899" s="29" t="s">
        <v>94</v>
      </c>
      <c r="S899" s="29" t="s">
        <v>93</v>
      </c>
      <c r="T899" s="29" t="s">
        <v>93</v>
      </c>
      <c r="U899" s="29">
        <v>92.12</v>
      </c>
      <c r="V899" s="58">
        <f>AVERAGE(U899:U901)</f>
        <v>97.373333333333335</v>
      </c>
      <c r="W899" s="61"/>
      <c r="X899" s="62"/>
      <c r="Z899" s="31" t="s">
        <v>91</v>
      </c>
      <c r="AA899" s="33" t="s">
        <v>794</v>
      </c>
    </row>
    <row r="900" spans="1:27" ht="9" customHeight="1" x14ac:dyDescent="0.2">
      <c r="A900" s="59"/>
      <c r="B900" s="60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9" t="s">
        <v>93</v>
      </c>
      <c r="T900" s="29" t="s">
        <v>93</v>
      </c>
      <c r="U900" s="29">
        <v>100</v>
      </c>
      <c r="V900" s="58"/>
      <c r="W900" s="61"/>
      <c r="X900" s="62"/>
      <c r="Z900" s="30" t="s">
        <v>91</v>
      </c>
      <c r="AA900" s="33" t="s">
        <v>795</v>
      </c>
    </row>
    <row r="901" spans="1:27" ht="9" customHeight="1" x14ac:dyDescent="0.2">
      <c r="A901" s="59"/>
      <c r="B901" s="60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9" t="s">
        <v>93</v>
      </c>
      <c r="T901" s="29" t="s">
        <v>93</v>
      </c>
      <c r="U901" s="29">
        <v>100</v>
      </c>
      <c r="V901" s="58"/>
      <c r="W901" s="61"/>
      <c r="X901" s="62"/>
      <c r="Z901" s="30" t="s">
        <v>91</v>
      </c>
      <c r="AA901" s="33" t="s">
        <v>795</v>
      </c>
    </row>
    <row r="902" spans="1:27" ht="9" customHeight="1" x14ac:dyDescent="0.2">
      <c r="A902" s="59"/>
      <c r="B902" s="60">
        <v>5</v>
      </c>
      <c r="C902" s="29">
        <v>7.1</v>
      </c>
      <c r="D902" s="29">
        <v>22.4</v>
      </c>
      <c r="E902" s="29">
        <v>11.7</v>
      </c>
      <c r="F902" s="29">
        <v>3</v>
      </c>
      <c r="G902" s="29" t="s">
        <v>94</v>
      </c>
      <c r="H902" s="29">
        <v>10.92</v>
      </c>
      <c r="I902" s="29" t="s">
        <v>94</v>
      </c>
      <c r="J902" s="29">
        <v>5.17</v>
      </c>
      <c r="K902" s="29">
        <v>19.29</v>
      </c>
      <c r="L902" s="29">
        <v>11.45</v>
      </c>
      <c r="M902" s="29">
        <v>4.58</v>
      </c>
      <c r="N902" s="29">
        <v>1.88</v>
      </c>
      <c r="O902" s="29" t="s">
        <v>94</v>
      </c>
      <c r="P902" s="29" t="s">
        <v>94</v>
      </c>
      <c r="Q902" s="29">
        <v>25.79</v>
      </c>
      <c r="R902" s="29" t="s">
        <v>94</v>
      </c>
      <c r="S902" s="29" t="s">
        <v>93</v>
      </c>
      <c r="T902" s="29" t="s">
        <v>93</v>
      </c>
      <c r="U902" s="29">
        <v>92.12</v>
      </c>
      <c r="V902" s="58">
        <f>AVERAGE(U902:U904)</f>
        <v>97.373333333333335</v>
      </c>
      <c r="W902" s="61"/>
      <c r="X902" s="62"/>
      <c r="Z902" s="30" t="s">
        <v>91</v>
      </c>
      <c r="AA902" s="33" t="s">
        <v>795</v>
      </c>
    </row>
    <row r="903" spans="1:27" ht="9" customHeight="1" x14ac:dyDescent="0.2">
      <c r="A903" s="59"/>
      <c r="B903" s="60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9" t="s">
        <v>93</v>
      </c>
      <c r="T903" s="29" t="s">
        <v>93</v>
      </c>
      <c r="U903" s="29">
        <v>100</v>
      </c>
      <c r="V903" s="58"/>
      <c r="W903" s="61"/>
      <c r="X903" s="62"/>
      <c r="Z903" s="30" t="s">
        <v>91</v>
      </c>
      <c r="AA903" s="33" t="s">
        <v>795</v>
      </c>
    </row>
    <row r="904" spans="1:27" ht="9" customHeight="1" x14ac:dyDescent="0.2">
      <c r="A904" s="59"/>
      <c r="B904" s="60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9" t="s">
        <v>93</v>
      </c>
      <c r="T904" s="29" t="s">
        <v>93</v>
      </c>
      <c r="U904" s="29">
        <v>100</v>
      </c>
      <c r="V904" s="58"/>
      <c r="W904" s="61"/>
      <c r="X904" s="62"/>
      <c r="Z904" s="30" t="s">
        <v>91</v>
      </c>
      <c r="AA904" s="33" t="s">
        <v>796</v>
      </c>
    </row>
    <row r="905" spans="1:27" ht="9" customHeight="1" x14ac:dyDescent="0.2">
      <c r="A905" s="59"/>
      <c r="B905" s="60">
        <v>6</v>
      </c>
      <c r="C905" s="29">
        <v>6.7</v>
      </c>
      <c r="D905" s="29">
        <v>39</v>
      </c>
      <c r="E905" s="29">
        <v>6.1</v>
      </c>
      <c r="F905" s="29">
        <v>1.54</v>
      </c>
      <c r="G905" s="29">
        <v>1.29</v>
      </c>
      <c r="H905" s="29" t="s">
        <v>94</v>
      </c>
      <c r="I905" s="29" t="s">
        <v>94</v>
      </c>
      <c r="J905" s="29" t="s">
        <v>94</v>
      </c>
      <c r="K905" s="29">
        <v>13.27</v>
      </c>
      <c r="L905" s="29">
        <v>9.1999999999999993</v>
      </c>
      <c r="M905" s="29">
        <v>3.68</v>
      </c>
      <c r="N905" s="29">
        <v>0.98</v>
      </c>
      <c r="O905" s="29">
        <v>0.12</v>
      </c>
      <c r="P905" s="29" t="s">
        <v>94</v>
      </c>
      <c r="Q905" s="29">
        <v>73.64</v>
      </c>
      <c r="R905" s="29" t="s">
        <v>94</v>
      </c>
      <c r="S905" s="29" t="s">
        <v>93</v>
      </c>
      <c r="T905" s="29" t="s">
        <v>93</v>
      </c>
      <c r="U905" s="29">
        <v>90.45</v>
      </c>
      <c r="V905" s="58">
        <f>AVERAGE(U905:U907)</f>
        <v>96.816666666666663</v>
      </c>
      <c r="W905" s="61"/>
      <c r="X905" s="62"/>
      <c r="Z905" s="30" t="s">
        <v>91</v>
      </c>
      <c r="AA905" s="33" t="s">
        <v>795</v>
      </c>
    </row>
    <row r="906" spans="1:27" ht="9" customHeight="1" x14ac:dyDescent="0.2">
      <c r="A906" s="59"/>
      <c r="B906" s="60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9" t="s">
        <v>93</v>
      </c>
      <c r="T906" s="29" t="s">
        <v>93</v>
      </c>
      <c r="U906" s="29">
        <v>100</v>
      </c>
      <c r="V906" s="58"/>
      <c r="W906" s="61"/>
      <c r="X906" s="62"/>
      <c r="Z906" s="31" t="s">
        <v>91</v>
      </c>
      <c r="AA906" s="33" t="s">
        <v>797</v>
      </c>
    </row>
    <row r="907" spans="1:27" ht="9" customHeight="1" x14ac:dyDescent="0.2">
      <c r="A907" s="59"/>
      <c r="B907" s="60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9" t="s">
        <v>93</v>
      </c>
      <c r="T907" s="29" t="s">
        <v>93</v>
      </c>
      <c r="U907" s="29">
        <v>100</v>
      </c>
      <c r="V907" s="58"/>
      <c r="W907" s="61"/>
      <c r="X907" s="62"/>
      <c r="Z907" s="31" t="s">
        <v>91</v>
      </c>
      <c r="AA907" s="33" t="s">
        <v>798</v>
      </c>
    </row>
    <row r="908" spans="1:27" ht="9" customHeight="1" x14ac:dyDescent="0.2">
      <c r="A908" s="59"/>
      <c r="B908" s="60">
        <v>7</v>
      </c>
      <c r="C908" s="29">
        <v>7.6</v>
      </c>
      <c r="D908" s="29">
        <v>28.7</v>
      </c>
      <c r="E908" s="29">
        <v>4.03</v>
      </c>
      <c r="F908" s="29">
        <v>1.39</v>
      </c>
      <c r="G908" s="29" t="s">
        <v>94</v>
      </c>
      <c r="H908" s="29">
        <v>3.58</v>
      </c>
      <c r="I908" s="29" t="s">
        <v>94</v>
      </c>
      <c r="J908" s="29">
        <v>13.02</v>
      </c>
      <c r="K908" s="29">
        <v>15.41</v>
      </c>
      <c r="L908" s="29">
        <v>10.91</v>
      </c>
      <c r="M908" s="29">
        <v>4.37</v>
      </c>
      <c r="N908" s="29">
        <v>1.08</v>
      </c>
      <c r="O908" s="29" t="s">
        <v>94</v>
      </c>
      <c r="P908" s="29" t="s">
        <v>94</v>
      </c>
      <c r="Q908" s="29">
        <v>14</v>
      </c>
      <c r="R908" s="29" t="s">
        <v>94</v>
      </c>
      <c r="S908" s="29" t="s">
        <v>93</v>
      </c>
      <c r="T908" s="29" t="s">
        <v>93</v>
      </c>
      <c r="U908" s="29">
        <v>84.85</v>
      </c>
      <c r="V908" s="58">
        <f>AVERAGE(U908:U910)</f>
        <v>94.95</v>
      </c>
      <c r="W908" s="61"/>
      <c r="X908" s="62"/>
      <c r="Z908" s="30" t="s">
        <v>91</v>
      </c>
      <c r="AA908" s="33" t="s">
        <v>799</v>
      </c>
    </row>
    <row r="909" spans="1:27" ht="9" customHeight="1" x14ac:dyDescent="0.2">
      <c r="A909" s="59"/>
      <c r="B909" s="60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9" t="s">
        <v>93</v>
      </c>
      <c r="T909" s="29" t="s">
        <v>93</v>
      </c>
      <c r="U909" s="29">
        <v>100</v>
      </c>
      <c r="V909" s="58"/>
      <c r="W909" s="61"/>
      <c r="X909" s="62"/>
      <c r="Z909" s="30" t="s">
        <v>91</v>
      </c>
      <c r="AA909" s="33" t="s">
        <v>800</v>
      </c>
    </row>
    <row r="910" spans="1:27" ht="9" customHeight="1" x14ac:dyDescent="0.2">
      <c r="A910" s="59"/>
      <c r="B910" s="60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9" t="s">
        <v>93</v>
      </c>
      <c r="T910" s="29" t="s">
        <v>93</v>
      </c>
      <c r="U910" s="29">
        <v>100</v>
      </c>
      <c r="V910" s="58"/>
      <c r="W910" s="61"/>
      <c r="X910" s="62"/>
      <c r="Z910" s="30" t="s">
        <v>91</v>
      </c>
      <c r="AA910" s="33" t="s">
        <v>801</v>
      </c>
    </row>
    <row r="911" spans="1:27" ht="9" customHeight="1" x14ac:dyDescent="0.2">
      <c r="A911" s="59"/>
      <c r="B911" s="60">
        <v>8</v>
      </c>
      <c r="C911" s="29">
        <v>7.3</v>
      </c>
      <c r="D911" s="29">
        <v>16.2</v>
      </c>
      <c r="E911" s="29">
        <v>2.6</v>
      </c>
      <c r="F911" s="29">
        <v>2.99</v>
      </c>
      <c r="G911" s="29" t="s">
        <v>94</v>
      </c>
      <c r="H911" s="29">
        <v>3.26</v>
      </c>
      <c r="I911" s="29" t="s">
        <v>94</v>
      </c>
      <c r="J911" s="29">
        <v>17.260000000000002</v>
      </c>
      <c r="K911" s="29">
        <v>23.75</v>
      </c>
      <c r="L911" s="29">
        <v>14.34</v>
      </c>
      <c r="M911" s="29">
        <v>5.74</v>
      </c>
      <c r="N911" s="29">
        <v>2.2599999999999998</v>
      </c>
      <c r="O911" s="29" t="s">
        <v>94</v>
      </c>
      <c r="P911" s="29" t="s">
        <v>94</v>
      </c>
      <c r="Q911" s="29">
        <v>36.14</v>
      </c>
      <c r="R911" s="29" t="s">
        <v>94</v>
      </c>
      <c r="S911" s="29" t="s">
        <v>93</v>
      </c>
      <c r="T911" s="29" t="s">
        <v>93</v>
      </c>
      <c r="U911" s="29">
        <v>92.12</v>
      </c>
      <c r="V911" s="58">
        <f>AVERAGE(U911:U913)</f>
        <v>97.373333333333335</v>
      </c>
      <c r="W911" s="61"/>
      <c r="X911" s="62"/>
      <c r="Z911" s="30" t="s">
        <v>91</v>
      </c>
      <c r="AA911" s="33" t="s">
        <v>802</v>
      </c>
    </row>
    <row r="912" spans="1:27" ht="9" customHeight="1" x14ac:dyDescent="0.2">
      <c r="A912" s="59"/>
      <c r="B912" s="60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9" t="s">
        <v>93</v>
      </c>
      <c r="T912" s="29" t="s">
        <v>93</v>
      </c>
      <c r="U912" s="29">
        <v>100</v>
      </c>
      <c r="V912" s="58"/>
      <c r="W912" s="61"/>
      <c r="X912" s="62"/>
      <c r="Z912" s="30" t="s">
        <v>91</v>
      </c>
      <c r="AA912" s="33" t="s">
        <v>803</v>
      </c>
    </row>
    <row r="913" spans="1:27" ht="9" customHeight="1" x14ac:dyDescent="0.2">
      <c r="A913" s="59"/>
      <c r="B913" s="60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9" t="s">
        <v>93</v>
      </c>
      <c r="T913" s="29" t="s">
        <v>93</v>
      </c>
      <c r="U913" s="29">
        <v>100</v>
      </c>
      <c r="V913" s="58"/>
      <c r="W913" s="61"/>
      <c r="X913" s="62"/>
      <c r="Z913" s="30" t="s">
        <v>91</v>
      </c>
      <c r="AA913" s="33" t="s">
        <v>804</v>
      </c>
    </row>
    <row r="914" spans="1:27" ht="9" customHeight="1" x14ac:dyDescent="0.2">
      <c r="A914" s="59"/>
      <c r="B914" s="60">
        <v>9</v>
      </c>
      <c r="C914" s="29">
        <v>7.2</v>
      </c>
      <c r="D914" s="29" t="s">
        <v>94</v>
      </c>
      <c r="E914" s="29">
        <v>2.5499999999999998</v>
      </c>
      <c r="F914" s="29">
        <v>5.14</v>
      </c>
      <c r="G914" s="29" t="s">
        <v>94</v>
      </c>
      <c r="H914" s="29">
        <v>5.95</v>
      </c>
      <c r="I914" s="29" t="s">
        <v>94</v>
      </c>
      <c r="J914" s="29">
        <v>18.079999999999998</v>
      </c>
      <c r="K914" s="29">
        <v>26.75</v>
      </c>
      <c r="L914" s="29">
        <v>21.83</v>
      </c>
      <c r="M914" s="29">
        <v>8.73</v>
      </c>
      <c r="N914" s="29">
        <v>1.18</v>
      </c>
      <c r="O914" s="29" t="s">
        <v>94</v>
      </c>
      <c r="P914" s="29">
        <v>0.88</v>
      </c>
      <c r="Q914" s="29">
        <v>36.5</v>
      </c>
      <c r="R914" s="29" t="s">
        <v>94</v>
      </c>
      <c r="S914" s="29" t="s">
        <v>93</v>
      </c>
      <c r="T914" s="29" t="s">
        <v>93</v>
      </c>
      <c r="U914" s="29">
        <v>87.86</v>
      </c>
      <c r="V914" s="58">
        <f>AVERAGE(U914:U916)</f>
        <v>95.953333333333333</v>
      </c>
      <c r="W914" s="61"/>
      <c r="X914" s="62"/>
      <c r="Z914" s="30" t="s">
        <v>91</v>
      </c>
      <c r="AA914" s="33" t="s">
        <v>805</v>
      </c>
    </row>
    <row r="915" spans="1:27" ht="9" customHeight="1" x14ac:dyDescent="0.2">
      <c r="A915" s="59"/>
      <c r="B915" s="60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9" t="s">
        <v>93</v>
      </c>
      <c r="T915" s="29" t="s">
        <v>93</v>
      </c>
      <c r="U915" s="29">
        <v>100</v>
      </c>
      <c r="V915" s="58"/>
      <c r="W915" s="61"/>
      <c r="X915" s="62"/>
      <c r="Z915" s="31" t="s">
        <v>91</v>
      </c>
      <c r="AA915" s="33" t="s">
        <v>806</v>
      </c>
    </row>
    <row r="916" spans="1:27" ht="9" customHeight="1" x14ac:dyDescent="0.2">
      <c r="A916" s="59"/>
      <c r="B916" s="60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9" t="s">
        <v>93</v>
      </c>
      <c r="T916" s="29" t="s">
        <v>93</v>
      </c>
      <c r="U916" s="29">
        <v>100</v>
      </c>
      <c r="V916" s="58"/>
      <c r="W916" s="61"/>
      <c r="X916" s="62"/>
      <c r="Z916" s="31" t="s">
        <v>91</v>
      </c>
      <c r="AA916" s="33" t="s">
        <v>807</v>
      </c>
    </row>
    <row r="917" spans="1:27" ht="9" customHeight="1" x14ac:dyDescent="0.2">
      <c r="A917" s="59"/>
      <c r="B917" s="60">
        <v>10</v>
      </c>
      <c r="C917" s="29">
        <v>7.1</v>
      </c>
      <c r="D917" s="29">
        <v>40.200000000000003</v>
      </c>
      <c r="E917" s="29">
        <v>3.77</v>
      </c>
      <c r="F917" s="29">
        <v>1.1000000000000001</v>
      </c>
      <c r="G917" s="29" t="s">
        <v>94</v>
      </c>
      <c r="H917" s="29">
        <v>4.2</v>
      </c>
      <c r="I917" s="29" t="s">
        <v>94</v>
      </c>
      <c r="J917" s="29">
        <v>14.3</v>
      </c>
      <c r="K917" s="29">
        <v>17.600000000000001</v>
      </c>
      <c r="L917" s="29">
        <v>12.2</v>
      </c>
      <c r="M917" s="29">
        <v>4.88</v>
      </c>
      <c r="N917" s="29">
        <v>1.3</v>
      </c>
      <c r="O917" s="29" t="s">
        <v>94</v>
      </c>
      <c r="P917" s="29">
        <v>1.88</v>
      </c>
      <c r="Q917" s="29">
        <v>43.29</v>
      </c>
      <c r="R917" s="29" t="s">
        <v>94</v>
      </c>
      <c r="S917" s="29" t="s">
        <v>93</v>
      </c>
      <c r="T917" s="29" t="s">
        <v>93</v>
      </c>
      <c r="U917" s="29">
        <v>91.02</v>
      </c>
      <c r="V917" s="58">
        <f>AVERAGE(U917:U919)</f>
        <v>97.006666666666661</v>
      </c>
      <c r="W917" s="61"/>
      <c r="X917" s="62"/>
      <c r="Z917" s="30" t="s">
        <v>91</v>
      </c>
      <c r="AA917" s="33" t="s">
        <v>808</v>
      </c>
    </row>
    <row r="918" spans="1:27" ht="9" customHeight="1" x14ac:dyDescent="0.2">
      <c r="A918" s="59"/>
      <c r="B918" s="60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9" t="s">
        <v>93</v>
      </c>
      <c r="T918" s="29" t="s">
        <v>93</v>
      </c>
      <c r="U918" s="29">
        <v>100</v>
      </c>
      <c r="V918" s="58"/>
      <c r="W918" s="61"/>
      <c r="X918" s="62"/>
      <c r="Z918" s="30" t="s">
        <v>91</v>
      </c>
      <c r="AA918" s="30" t="s">
        <v>809</v>
      </c>
    </row>
    <row r="919" spans="1:27" ht="9" customHeight="1" x14ac:dyDescent="0.2">
      <c r="A919" s="59"/>
      <c r="B919" s="60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9" t="s">
        <v>93</v>
      </c>
      <c r="T919" s="29" t="s">
        <v>93</v>
      </c>
      <c r="U919" s="29">
        <v>100</v>
      </c>
      <c r="V919" s="58"/>
      <c r="W919" s="61"/>
      <c r="X919" s="62"/>
      <c r="Z919" s="30" t="s">
        <v>91</v>
      </c>
      <c r="AA919" s="30" t="s">
        <v>808</v>
      </c>
    </row>
    <row r="920" spans="1:27" ht="9" customHeight="1" x14ac:dyDescent="0.2">
      <c r="A920" s="59"/>
      <c r="B920" s="60">
        <v>11</v>
      </c>
      <c r="C920" s="29">
        <v>7.4</v>
      </c>
      <c r="D920" s="29">
        <v>37.299999999999997</v>
      </c>
      <c r="E920" s="29">
        <v>16.5</v>
      </c>
      <c r="F920" s="29">
        <v>2.5</v>
      </c>
      <c r="G920" s="29" t="s">
        <v>94</v>
      </c>
      <c r="H920" s="29" t="s">
        <v>94</v>
      </c>
      <c r="I920" s="29" t="s">
        <v>94</v>
      </c>
      <c r="J920" s="29">
        <v>14.1</v>
      </c>
      <c r="K920" s="29">
        <v>17</v>
      </c>
      <c r="L920" s="29">
        <v>14.8</v>
      </c>
      <c r="M920" s="29">
        <v>5.92</v>
      </c>
      <c r="N920" s="29">
        <v>0.53</v>
      </c>
      <c r="O920" s="29" t="s">
        <v>94</v>
      </c>
      <c r="P920" s="29">
        <v>7.38</v>
      </c>
      <c r="Q920" s="29">
        <v>68.64</v>
      </c>
      <c r="R920" s="29" t="s">
        <v>193</v>
      </c>
      <c r="S920" s="29" t="s">
        <v>93</v>
      </c>
      <c r="T920" s="29" t="s">
        <v>93</v>
      </c>
      <c r="U920" s="29">
        <v>85.31</v>
      </c>
      <c r="V920" s="58">
        <f>AVERAGE(U920:U922)</f>
        <v>95.103333333333339</v>
      </c>
      <c r="W920" s="61"/>
      <c r="X920" s="62"/>
      <c r="Z920" s="30" t="s">
        <v>91</v>
      </c>
      <c r="AA920" s="30" t="s">
        <v>809</v>
      </c>
    </row>
    <row r="921" spans="1:27" ht="9" customHeight="1" x14ac:dyDescent="0.2">
      <c r="A921" s="59"/>
      <c r="B921" s="60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9" t="s">
        <v>93</v>
      </c>
      <c r="T921" s="29" t="s">
        <v>93</v>
      </c>
      <c r="U921" s="29">
        <v>100</v>
      </c>
      <c r="V921" s="58"/>
      <c r="W921" s="61"/>
      <c r="X921" s="62"/>
      <c r="Z921" s="30" t="s">
        <v>91</v>
      </c>
      <c r="AA921" s="30" t="s">
        <v>808</v>
      </c>
    </row>
    <row r="922" spans="1:27" ht="9" customHeight="1" x14ac:dyDescent="0.2">
      <c r="A922" s="59"/>
      <c r="B922" s="60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9" t="s">
        <v>93</v>
      </c>
      <c r="T922" s="29" t="s">
        <v>93</v>
      </c>
      <c r="U922" s="29">
        <v>100</v>
      </c>
      <c r="V922" s="58"/>
      <c r="W922" s="61"/>
      <c r="X922" s="62"/>
      <c r="Z922" s="30" t="s">
        <v>91</v>
      </c>
      <c r="AA922" s="30" t="s">
        <v>809</v>
      </c>
    </row>
    <row r="923" spans="1:27" ht="9" customHeight="1" x14ac:dyDescent="0.2">
      <c r="A923" s="59"/>
      <c r="B923" s="60">
        <v>12</v>
      </c>
      <c r="C923" s="29">
        <v>8.2100000000000009</v>
      </c>
      <c r="D923" s="29">
        <v>55.7</v>
      </c>
      <c r="E923" s="29">
        <v>8.6</v>
      </c>
      <c r="F923" s="29">
        <v>1.35</v>
      </c>
      <c r="G923" s="29" t="s">
        <v>94</v>
      </c>
      <c r="H923" s="29" t="s">
        <v>94</v>
      </c>
      <c r="I923" s="29" t="s">
        <v>94</v>
      </c>
      <c r="J923" s="29">
        <v>14.6</v>
      </c>
      <c r="K923" s="29">
        <v>17</v>
      </c>
      <c r="L923" s="29">
        <v>14.4</v>
      </c>
      <c r="M923" s="29">
        <v>5.76</v>
      </c>
      <c r="N923" s="29">
        <v>0.62</v>
      </c>
      <c r="O923" s="29" t="s">
        <v>94</v>
      </c>
      <c r="P923" s="29">
        <v>3.88</v>
      </c>
      <c r="Q923" s="29">
        <v>39.36</v>
      </c>
      <c r="R923" s="29" t="s">
        <v>94</v>
      </c>
      <c r="S923" s="29" t="s">
        <v>93</v>
      </c>
      <c r="T923" s="29" t="s">
        <v>93</v>
      </c>
      <c r="U923" s="29">
        <v>87.86</v>
      </c>
      <c r="V923" s="58">
        <f>AVERAGE(U923:U928)</f>
        <v>95.52833333333335</v>
      </c>
      <c r="W923" s="61"/>
      <c r="X923" s="62"/>
      <c r="Z923" s="30" t="s">
        <v>91</v>
      </c>
      <c r="AA923" s="30" t="s">
        <v>808</v>
      </c>
    </row>
    <row r="924" spans="1:27" ht="9" customHeight="1" x14ac:dyDescent="0.2">
      <c r="A924" s="59"/>
      <c r="B924" s="60"/>
      <c r="C924" s="29">
        <v>6.72</v>
      </c>
      <c r="D924" s="29">
        <v>25.9</v>
      </c>
      <c r="E924" s="29">
        <v>15.1</v>
      </c>
      <c r="F924" s="29">
        <v>1.35</v>
      </c>
      <c r="G924" s="29" t="s">
        <v>94</v>
      </c>
      <c r="H924" s="29" t="s">
        <v>94</v>
      </c>
      <c r="I924" s="29" t="s">
        <v>94</v>
      </c>
      <c r="J924" s="29">
        <v>7.4</v>
      </c>
      <c r="K924" s="29">
        <v>13</v>
      </c>
      <c r="L924" s="29">
        <v>10.4</v>
      </c>
      <c r="M924" s="29">
        <v>4.16</v>
      </c>
      <c r="N924" s="29">
        <v>0.62</v>
      </c>
      <c r="O924" s="29" t="s">
        <v>94</v>
      </c>
      <c r="P924" s="29">
        <v>5.13</v>
      </c>
      <c r="Q924" s="29">
        <v>97.57</v>
      </c>
      <c r="R924" s="29" t="s">
        <v>193</v>
      </c>
      <c r="S924" s="29" t="s">
        <v>93</v>
      </c>
      <c r="T924" s="29" t="s">
        <v>93</v>
      </c>
      <c r="U924" s="29">
        <v>85.31</v>
      </c>
      <c r="V924" s="58"/>
      <c r="W924" s="61"/>
      <c r="X924" s="62"/>
      <c r="Z924" s="30" t="s">
        <v>91</v>
      </c>
      <c r="AA924" s="30" t="s">
        <v>809</v>
      </c>
    </row>
    <row r="925" spans="1:27" ht="9" customHeight="1" x14ac:dyDescent="0.2">
      <c r="A925" s="59"/>
      <c r="B925" s="60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9" t="s">
        <v>93</v>
      </c>
      <c r="T925" s="29" t="s">
        <v>93</v>
      </c>
      <c r="U925" s="29">
        <v>100</v>
      </c>
      <c r="V925" s="58"/>
      <c r="W925" s="61"/>
      <c r="X925" s="62"/>
      <c r="Z925" s="30" t="s">
        <v>91</v>
      </c>
      <c r="AA925" s="30" t="s">
        <v>810</v>
      </c>
    </row>
    <row r="926" spans="1:27" ht="9" customHeight="1" x14ac:dyDescent="0.2">
      <c r="A926" s="59"/>
      <c r="B926" s="60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9" t="s">
        <v>93</v>
      </c>
      <c r="T926" s="29" t="s">
        <v>93</v>
      </c>
      <c r="U926" s="29">
        <v>100</v>
      </c>
      <c r="V926" s="58"/>
      <c r="W926" s="61"/>
      <c r="X926" s="62"/>
      <c r="Z926" s="30" t="s">
        <v>91</v>
      </c>
      <c r="AA926" s="30" t="s">
        <v>811</v>
      </c>
    </row>
    <row r="927" spans="1:27" ht="9" customHeight="1" x14ac:dyDescent="0.2">
      <c r="A927" s="59"/>
      <c r="B927" s="60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9" t="s">
        <v>93</v>
      </c>
      <c r="T927" s="29" t="s">
        <v>93</v>
      </c>
      <c r="U927" s="29">
        <v>100</v>
      </c>
      <c r="V927" s="58"/>
      <c r="W927" s="61"/>
      <c r="X927" s="62"/>
      <c r="Z927" s="30" t="s">
        <v>91</v>
      </c>
      <c r="AA927" s="30" t="s">
        <v>808</v>
      </c>
    </row>
    <row r="928" spans="1:27" ht="9" customHeight="1" x14ac:dyDescent="0.2">
      <c r="A928" s="59"/>
      <c r="B928" s="60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9" t="s">
        <v>93</v>
      </c>
      <c r="T928" s="29" t="s">
        <v>93</v>
      </c>
      <c r="U928" s="29">
        <v>100</v>
      </c>
      <c r="V928" s="58"/>
      <c r="W928" s="61"/>
      <c r="X928" s="62"/>
      <c r="Z928" s="30" t="s">
        <v>91</v>
      </c>
      <c r="AA928" s="30" t="s">
        <v>809</v>
      </c>
    </row>
    <row r="929" spans="1:23" ht="36.75" customHeight="1" x14ac:dyDescent="0.2">
      <c r="A929" s="68" t="s">
        <v>813</v>
      </c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47">
        <f>AVERAGE(U6:U928)</f>
        <v>19.702101841820159</v>
      </c>
      <c r="V929" s="34">
        <f ca="1">AVERAGE(V6:V928)</f>
        <v>23.278463931990743</v>
      </c>
      <c r="W929" s="34">
        <f>AVERAGE(W6:W928)</f>
        <v>24.105232757598088</v>
      </c>
    </row>
    <row r="930" spans="1:23" ht="11.25" x14ac:dyDescent="0.2"/>
  </sheetData>
  <autoFilter ref="A4:U928">
    <sortState ref="A2:U924">
      <sortCondition ref="A1:A924"/>
    </sortState>
  </autoFilter>
  <mergeCells count="596">
    <mergeCell ref="A929:T929"/>
    <mergeCell ref="A1:X1"/>
    <mergeCell ref="A2:X2"/>
    <mergeCell ref="A3:X3"/>
    <mergeCell ref="A4:A5"/>
    <mergeCell ref="B4:B5"/>
    <mergeCell ref="U4:U5"/>
    <mergeCell ref="V4:V5"/>
    <mergeCell ref="W4:W5"/>
    <mergeCell ref="X4:X5"/>
    <mergeCell ref="A30:A47"/>
    <mergeCell ref="B30:B35"/>
    <mergeCell ref="V30:V35"/>
    <mergeCell ref="A6:A29"/>
    <mergeCell ref="B6:B8"/>
    <mergeCell ref="V6:V8"/>
    <mergeCell ref="W6:W29"/>
    <mergeCell ref="X6:X29"/>
    <mergeCell ref="B9:B14"/>
    <mergeCell ref="V9:V14"/>
    <mergeCell ref="B15:B20"/>
    <mergeCell ref="V15:V20"/>
    <mergeCell ref="B21:B23"/>
    <mergeCell ref="W30:W47"/>
    <mergeCell ref="X30:X47"/>
    <mergeCell ref="B36:B41"/>
    <mergeCell ref="V36:V41"/>
    <mergeCell ref="B42:B47"/>
    <mergeCell ref="V42:V47"/>
    <mergeCell ref="V21:V23"/>
    <mergeCell ref="B24:B29"/>
    <mergeCell ref="V24:V29"/>
    <mergeCell ref="V64:V68"/>
    <mergeCell ref="A69:A97"/>
    <mergeCell ref="B69:B70"/>
    <mergeCell ref="V69:V70"/>
    <mergeCell ref="W69:W97"/>
    <mergeCell ref="X69:X97"/>
    <mergeCell ref="B71:B73"/>
    <mergeCell ref="V71:V73"/>
    <mergeCell ref="B74:B76"/>
    <mergeCell ref="V74:V76"/>
    <mergeCell ref="B86:B88"/>
    <mergeCell ref="V86:V88"/>
    <mergeCell ref="B89:B91"/>
    <mergeCell ref="V89:V91"/>
    <mergeCell ref="B92:B94"/>
    <mergeCell ref="V92:V94"/>
    <mergeCell ref="B77:B79"/>
    <mergeCell ref="V77:V79"/>
    <mergeCell ref="B80:B82"/>
    <mergeCell ref="V80:V82"/>
    <mergeCell ref="B83:B85"/>
    <mergeCell ref="V83:V85"/>
    <mergeCell ref="B95:B97"/>
    <mergeCell ref="V95:V97"/>
    <mergeCell ref="A48:A68"/>
    <mergeCell ref="B48:B50"/>
    <mergeCell ref="V48:V50"/>
    <mergeCell ref="W48:W68"/>
    <mergeCell ref="X48:X68"/>
    <mergeCell ref="B51:B56"/>
    <mergeCell ref="V51:V56"/>
    <mergeCell ref="B57:B63"/>
    <mergeCell ref="V57:V63"/>
    <mergeCell ref="B64:B68"/>
    <mergeCell ref="A98:A139"/>
    <mergeCell ref="B98:B100"/>
    <mergeCell ref="V98:V100"/>
    <mergeCell ref="W98:W139"/>
    <mergeCell ref="V113:V115"/>
    <mergeCell ref="B116:B118"/>
    <mergeCell ref="V116:V118"/>
    <mergeCell ref="B119:B121"/>
    <mergeCell ref="V119:V121"/>
    <mergeCell ref="B122:B123"/>
    <mergeCell ref="V122:V123"/>
    <mergeCell ref="B124:B129"/>
    <mergeCell ref="V124:V129"/>
    <mergeCell ref="B130:B139"/>
    <mergeCell ref="V130:V139"/>
    <mergeCell ref="V162:V164"/>
    <mergeCell ref="X98:X139"/>
    <mergeCell ref="B101:B103"/>
    <mergeCell ref="V101:V103"/>
    <mergeCell ref="B104:B106"/>
    <mergeCell ref="V104:V106"/>
    <mergeCell ref="B107:B109"/>
    <mergeCell ref="V107:V109"/>
    <mergeCell ref="B110:B112"/>
    <mergeCell ref="V110:V112"/>
    <mergeCell ref="B113:B115"/>
    <mergeCell ref="B165:B167"/>
    <mergeCell ref="V165:V167"/>
    <mergeCell ref="W165:W184"/>
    <mergeCell ref="V149:V151"/>
    <mergeCell ref="A152:A164"/>
    <mergeCell ref="B152:B154"/>
    <mergeCell ref="V152:V154"/>
    <mergeCell ref="W152:W164"/>
    <mergeCell ref="X152:X164"/>
    <mergeCell ref="B155:B158"/>
    <mergeCell ref="V155:V158"/>
    <mergeCell ref="B159:B161"/>
    <mergeCell ref="V159:V161"/>
    <mergeCell ref="A140:A151"/>
    <mergeCell ref="B140:B142"/>
    <mergeCell ref="V140:V142"/>
    <mergeCell ref="W140:W151"/>
    <mergeCell ref="X140:X151"/>
    <mergeCell ref="B143:B145"/>
    <mergeCell ref="V143:V145"/>
    <mergeCell ref="B146:B148"/>
    <mergeCell ref="V146:V148"/>
    <mergeCell ref="B149:B151"/>
    <mergeCell ref="B162:B164"/>
    <mergeCell ref="A200:A212"/>
    <mergeCell ref="W200:W212"/>
    <mergeCell ref="X165:X184"/>
    <mergeCell ref="B168:B176"/>
    <mergeCell ref="V168:V176"/>
    <mergeCell ref="B177:B184"/>
    <mergeCell ref="V177:V184"/>
    <mergeCell ref="A185:A199"/>
    <mergeCell ref="B185:B187"/>
    <mergeCell ref="V185:V187"/>
    <mergeCell ref="W185:W199"/>
    <mergeCell ref="X185:X199"/>
    <mergeCell ref="X200:X212"/>
    <mergeCell ref="B201:B205"/>
    <mergeCell ref="V201:V205"/>
    <mergeCell ref="B206:B209"/>
    <mergeCell ref="V206:V209"/>
    <mergeCell ref="B210:B212"/>
    <mergeCell ref="V210:V212"/>
    <mergeCell ref="B188:B190"/>
    <mergeCell ref="V188:V190"/>
    <mergeCell ref="B191:B199"/>
    <mergeCell ref="V191:V199"/>
    <mergeCell ref="A165:A184"/>
    <mergeCell ref="A231:A239"/>
    <mergeCell ref="B231:B233"/>
    <mergeCell ref="V231:V233"/>
    <mergeCell ref="A213:A230"/>
    <mergeCell ref="B213:B215"/>
    <mergeCell ref="V213:V215"/>
    <mergeCell ref="W213:W230"/>
    <mergeCell ref="X213:X230"/>
    <mergeCell ref="B216:B218"/>
    <mergeCell ref="V216:V218"/>
    <mergeCell ref="B219:B221"/>
    <mergeCell ref="V219:V221"/>
    <mergeCell ref="B222:B224"/>
    <mergeCell ref="W231:W239"/>
    <mergeCell ref="X231:X239"/>
    <mergeCell ref="B234:B236"/>
    <mergeCell ref="V234:V236"/>
    <mergeCell ref="B237:B239"/>
    <mergeCell ref="V237:V239"/>
    <mergeCell ref="V222:V224"/>
    <mergeCell ref="B225:B230"/>
    <mergeCell ref="V225:V230"/>
    <mergeCell ref="A240:A257"/>
    <mergeCell ref="B240:B245"/>
    <mergeCell ref="V240:V245"/>
    <mergeCell ref="W240:W257"/>
    <mergeCell ref="X240:X257"/>
    <mergeCell ref="B246:B254"/>
    <mergeCell ref="V246:V254"/>
    <mergeCell ref="B255:B257"/>
    <mergeCell ref="V255:V257"/>
    <mergeCell ref="A315:A326"/>
    <mergeCell ref="B315:B317"/>
    <mergeCell ref="V315:V317"/>
    <mergeCell ref="W315:W326"/>
    <mergeCell ref="V270:V272"/>
    <mergeCell ref="A273:A314"/>
    <mergeCell ref="W273:W314"/>
    <mergeCell ref="X273:X314"/>
    <mergeCell ref="B274:B278"/>
    <mergeCell ref="V274:V278"/>
    <mergeCell ref="B279:B294"/>
    <mergeCell ref="V279:V294"/>
    <mergeCell ref="B295:B309"/>
    <mergeCell ref="V295:V309"/>
    <mergeCell ref="A258:A272"/>
    <mergeCell ref="B258:B260"/>
    <mergeCell ref="V258:V260"/>
    <mergeCell ref="W258:W272"/>
    <mergeCell ref="X258:X272"/>
    <mergeCell ref="B261:B266"/>
    <mergeCell ref="V261:V266"/>
    <mergeCell ref="B267:B269"/>
    <mergeCell ref="V267:V269"/>
    <mergeCell ref="B270:B272"/>
    <mergeCell ref="X315:X326"/>
    <mergeCell ref="B318:B320"/>
    <mergeCell ref="V318:V320"/>
    <mergeCell ref="B321:B323"/>
    <mergeCell ref="V321:V323"/>
    <mergeCell ref="B324:B326"/>
    <mergeCell ref="V324:V326"/>
    <mergeCell ref="B310:B314"/>
    <mergeCell ref="V310:V314"/>
    <mergeCell ref="X367:X399"/>
    <mergeCell ref="B370:B372"/>
    <mergeCell ref="V370:V372"/>
    <mergeCell ref="B373:B375"/>
    <mergeCell ref="V373:V375"/>
    <mergeCell ref="A327:A366"/>
    <mergeCell ref="B327:B331"/>
    <mergeCell ref="V327:V331"/>
    <mergeCell ref="W327:W366"/>
    <mergeCell ref="X327:X366"/>
    <mergeCell ref="B332:B339"/>
    <mergeCell ref="V332:V339"/>
    <mergeCell ref="B340:B353"/>
    <mergeCell ref="V340:V353"/>
    <mergeCell ref="B354:B366"/>
    <mergeCell ref="B376:B378"/>
    <mergeCell ref="V376:V378"/>
    <mergeCell ref="B379:B381"/>
    <mergeCell ref="V379:V381"/>
    <mergeCell ref="B382:B384"/>
    <mergeCell ref="V382:V384"/>
    <mergeCell ref="V354:V366"/>
    <mergeCell ref="A367:A399"/>
    <mergeCell ref="B367:B369"/>
    <mergeCell ref="V367:V369"/>
    <mergeCell ref="B394:B399"/>
    <mergeCell ref="V394:V399"/>
    <mergeCell ref="A400:A420"/>
    <mergeCell ref="B400:B402"/>
    <mergeCell ref="V400:V402"/>
    <mergeCell ref="W400:W420"/>
    <mergeCell ref="B385:B387"/>
    <mergeCell ref="V385:V387"/>
    <mergeCell ref="B388:B390"/>
    <mergeCell ref="V388:V390"/>
    <mergeCell ref="B391:B393"/>
    <mergeCell ref="V391:V393"/>
    <mergeCell ref="W367:W399"/>
    <mergeCell ref="W421:W447"/>
    <mergeCell ref="X421:X447"/>
    <mergeCell ref="B424:B426"/>
    <mergeCell ref="V424:V426"/>
    <mergeCell ref="B427:B435"/>
    <mergeCell ref="V427:V435"/>
    <mergeCell ref="B436:B441"/>
    <mergeCell ref="X400:X420"/>
    <mergeCell ref="B403:B408"/>
    <mergeCell ref="V403:V408"/>
    <mergeCell ref="B409:B411"/>
    <mergeCell ref="V409:V411"/>
    <mergeCell ref="B412:B420"/>
    <mergeCell ref="V412:V420"/>
    <mergeCell ref="V436:V441"/>
    <mergeCell ref="B442:B447"/>
    <mergeCell ref="V442:V447"/>
    <mergeCell ref="A448:A475"/>
    <mergeCell ref="B448:B450"/>
    <mergeCell ref="V448:V450"/>
    <mergeCell ref="A421:A447"/>
    <mergeCell ref="B421:B423"/>
    <mergeCell ref="V421:V423"/>
    <mergeCell ref="W476:W497"/>
    <mergeCell ref="X476:X497"/>
    <mergeCell ref="B480:B483"/>
    <mergeCell ref="V480:V483"/>
    <mergeCell ref="B484:B487"/>
    <mergeCell ref="V484:V487"/>
    <mergeCell ref="B488:B491"/>
    <mergeCell ref="W448:W475"/>
    <mergeCell ref="X448:X475"/>
    <mergeCell ref="B451:B460"/>
    <mergeCell ref="V451:V460"/>
    <mergeCell ref="B461:B465"/>
    <mergeCell ref="V461:V465"/>
    <mergeCell ref="B466:B475"/>
    <mergeCell ref="V466:V475"/>
    <mergeCell ref="V488:V491"/>
    <mergeCell ref="B492:B497"/>
    <mergeCell ref="V492:V497"/>
    <mergeCell ref="A498:A512"/>
    <mergeCell ref="B498:B500"/>
    <mergeCell ref="V498:V500"/>
    <mergeCell ref="A476:A497"/>
    <mergeCell ref="B476:B479"/>
    <mergeCell ref="V476:V479"/>
    <mergeCell ref="W513:W547"/>
    <mergeCell ref="X513:X547"/>
    <mergeCell ref="B515:B519"/>
    <mergeCell ref="V515:V519"/>
    <mergeCell ref="B520:B525"/>
    <mergeCell ref="V520:V525"/>
    <mergeCell ref="B526:B531"/>
    <mergeCell ref="W498:W512"/>
    <mergeCell ref="X498:X512"/>
    <mergeCell ref="B501:B503"/>
    <mergeCell ref="V501:V503"/>
    <mergeCell ref="B504:B506"/>
    <mergeCell ref="V504:V506"/>
    <mergeCell ref="B507:B509"/>
    <mergeCell ref="V507:V509"/>
    <mergeCell ref="B510:B512"/>
    <mergeCell ref="V510:V512"/>
    <mergeCell ref="V526:V531"/>
    <mergeCell ref="B532:B537"/>
    <mergeCell ref="V532:V537"/>
    <mergeCell ref="B538:B547"/>
    <mergeCell ref="V538:V547"/>
    <mergeCell ref="A548:A582"/>
    <mergeCell ref="B548:B551"/>
    <mergeCell ref="V548:V551"/>
    <mergeCell ref="B571:B575"/>
    <mergeCell ref="V571:V575"/>
    <mergeCell ref="A513:A547"/>
    <mergeCell ref="B513:B514"/>
    <mergeCell ref="V513:V514"/>
    <mergeCell ref="B576:B582"/>
    <mergeCell ref="V576:V582"/>
    <mergeCell ref="A583:A613"/>
    <mergeCell ref="B583:B588"/>
    <mergeCell ref="V583:V588"/>
    <mergeCell ref="W583:W613"/>
    <mergeCell ref="W548:W582"/>
    <mergeCell ref="X548:X582"/>
    <mergeCell ref="B552:B556"/>
    <mergeCell ref="V552:V556"/>
    <mergeCell ref="B557:B561"/>
    <mergeCell ref="V557:V561"/>
    <mergeCell ref="B562:B566"/>
    <mergeCell ref="V562:V566"/>
    <mergeCell ref="B567:B570"/>
    <mergeCell ref="V567:V570"/>
    <mergeCell ref="X583:X613"/>
    <mergeCell ref="B589:B593"/>
    <mergeCell ref="V589:V593"/>
    <mergeCell ref="B594:B598"/>
    <mergeCell ref="V594:V598"/>
    <mergeCell ref="B599:B603"/>
    <mergeCell ref="V599:V603"/>
    <mergeCell ref="B604:B613"/>
    <mergeCell ref="V604:V613"/>
    <mergeCell ref="V623:V625"/>
    <mergeCell ref="B626:B634"/>
    <mergeCell ref="V626:V634"/>
    <mergeCell ref="A635:A646"/>
    <mergeCell ref="W635:W646"/>
    <mergeCell ref="X635:X646"/>
    <mergeCell ref="B638:B646"/>
    <mergeCell ref="V638:V646"/>
    <mergeCell ref="A614:A634"/>
    <mergeCell ref="B614:B616"/>
    <mergeCell ref="V614:V616"/>
    <mergeCell ref="W614:W634"/>
    <mergeCell ref="X614:X634"/>
    <mergeCell ref="B617:B619"/>
    <mergeCell ref="V617:V619"/>
    <mergeCell ref="B620:B622"/>
    <mergeCell ref="V620:V622"/>
    <mergeCell ref="B623:B625"/>
    <mergeCell ref="B671:B673"/>
    <mergeCell ref="V671:V673"/>
    <mergeCell ref="B674:B676"/>
    <mergeCell ref="V674:V676"/>
    <mergeCell ref="W647:W676"/>
    <mergeCell ref="X647:X676"/>
    <mergeCell ref="A677:A685"/>
    <mergeCell ref="B677:B679"/>
    <mergeCell ref="V677:V679"/>
    <mergeCell ref="V656:V658"/>
    <mergeCell ref="B659:B661"/>
    <mergeCell ref="V659:V661"/>
    <mergeCell ref="B662:B667"/>
    <mergeCell ref="V662:V667"/>
    <mergeCell ref="B668:B670"/>
    <mergeCell ref="V668:V670"/>
    <mergeCell ref="A647:A676"/>
    <mergeCell ref="B647:B649"/>
    <mergeCell ref="V647:V649"/>
    <mergeCell ref="B650:B652"/>
    <mergeCell ref="V650:V652"/>
    <mergeCell ref="B653:B655"/>
    <mergeCell ref="V653:V655"/>
    <mergeCell ref="B656:B658"/>
    <mergeCell ref="B704:B706"/>
    <mergeCell ref="V704:V706"/>
    <mergeCell ref="B707:B709"/>
    <mergeCell ref="V707:V709"/>
    <mergeCell ref="W677:W685"/>
    <mergeCell ref="X677:X685"/>
    <mergeCell ref="B680:B682"/>
    <mergeCell ref="V680:V682"/>
    <mergeCell ref="B683:B685"/>
    <mergeCell ref="V683:V685"/>
    <mergeCell ref="B686:B688"/>
    <mergeCell ref="V686:V688"/>
    <mergeCell ref="W686:W694"/>
    <mergeCell ref="X686:X694"/>
    <mergeCell ref="B689:B690"/>
    <mergeCell ref="V689:V690"/>
    <mergeCell ref="B691:B692"/>
    <mergeCell ref="V691:V692"/>
    <mergeCell ref="B693:B694"/>
    <mergeCell ref="A710:A727"/>
    <mergeCell ref="B710:B712"/>
    <mergeCell ref="V710:V712"/>
    <mergeCell ref="V693:V694"/>
    <mergeCell ref="A695:A709"/>
    <mergeCell ref="B695:B697"/>
    <mergeCell ref="V695:V697"/>
    <mergeCell ref="W710:W727"/>
    <mergeCell ref="X710:X727"/>
    <mergeCell ref="B713:B715"/>
    <mergeCell ref="V713:V715"/>
    <mergeCell ref="B716:B718"/>
    <mergeCell ref="V716:V718"/>
    <mergeCell ref="B719:B721"/>
    <mergeCell ref="V719:V721"/>
    <mergeCell ref="B722:B727"/>
    <mergeCell ref="V722:V727"/>
    <mergeCell ref="W695:W709"/>
    <mergeCell ref="X695:X709"/>
    <mergeCell ref="B698:B700"/>
    <mergeCell ref="V698:V700"/>
    <mergeCell ref="B701:B703"/>
    <mergeCell ref="V701:V703"/>
    <mergeCell ref="A686:A694"/>
    <mergeCell ref="A728:A737"/>
    <mergeCell ref="W728:W737"/>
    <mergeCell ref="X728:X737"/>
    <mergeCell ref="B729:B731"/>
    <mergeCell ref="V729:V731"/>
    <mergeCell ref="B732:B734"/>
    <mergeCell ref="V732:V734"/>
    <mergeCell ref="B735:B737"/>
    <mergeCell ref="V735:V737"/>
    <mergeCell ref="A738:A757"/>
    <mergeCell ref="B738:B740"/>
    <mergeCell ref="V738:V740"/>
    <mergeCell ref="W738:W757"/>
    <mergeCell ref="X738:X757"/>
    <mergeCell ref="B741:B743"/>
    <mergeCell ref="V741:V743"/>
    <mergeCell ref="B744:B745"/>
    <mergeCell ref="V744:V745"/>
    <mergeCell ref="B746:B748"/>
    <mergeCell ref="W758:W773"/>
    <mergeCell ref="X758:X773"/>
    <mergeCell ref="B761:B764"/>
    <mergeCell ref="V761:V764"/>
    <mergeCell ref="B765:B767"/>
    <mergeCell ref="V765:V767"/>
    <mergeCell ref="B768:B770"/>
    <mergeCell ref="V746:V748"/>
    <mergeCell ref="B749:B751"/>
    <mergeCell ref="V749:V751"/>
    <mergeCell ref="B752:B754"/>
    <mergeCell ref="V752:V754"/>
    <mergeCell ref="B755:B757"/>
    <mergeCell ref="V755:V757"/>
    <mergeCell ref="V768:V770"/>
    <mergeCell ref="B771:B773"/>
    <mergeCell ref="V771:V773"/>
    <mergeCell ref="A774:A806"/>
    <mergeCell ref="B774:B776"/>
    <mergeCell ref="V774:V776"/>
    <mergeCell ref="B789:B791"/>
    <mergeCell ref="V789:V791"/>
    <mergeCell ref="B792:B794"/>
    <mergeCell ref="V792:V794"/>
    <mergeCell ref="A758:A773"/>
    <mergeCell ref="B758:B760"/>
    <mergeCell ref="V758:V760"/>
    <mergeCell ref="B795:B797"/>
    <mergeCell ref="V795:V797"/>
    <mergeCell ref="B798:B800"/>
    <mergeCell ref="V798:V800"/>
    <mergeCell ref="B801:B803"/>
    <mergeCell ref="V801:V803"/>
    <mergeCell ref="W774:W806"/>
    <mergeCell ref="X774:X806"/>
    <mergeCell ref="B777:B779"/>
    <mergeCell ref="V777:V779"/>
    <mergeCell ref="B780:B782"/>
    <mergeCell ref="V780:V782"/>
    <mergeCell ref="B783:B785"/>
    <mergeCell ref="V783:V785"/>
    <mergeCell ref="B786:B788"/>
    <mergeCell ref="V786:V788"/>
    <mergeCell ref="V835:V837"/>
    <mergeCell ref="B838:B840"/>
    <mergeCell ref="A816:A828"/>
    <mergeCell ref="B816:B818"/>
    <mergeCell ref="V816:V818"/>
    <mergeCell ref="W816:W828"/>
    <mergeCell ref="X816:X828"/>
    <mergeCell ref="B804:B806"/>
    <mergeCell ref="V804:V806"/>
    <mergeCell ref="A807:A815"/>
    <mergeCell ref="B807:B809"/>
    <mergeCell ref="V807:V809"/>
    <mergeCell ref="W807:W815"/>
    <mergeCell ref="B819:B821"/>
    <mergeCell ref="V819:V821"/>
    <mergeCell ref="B822:B824"/>
    <mergeCell ref="V822:V824"/>
    <mergeCell ref="B825:B827"/>
    <mergeCell ref="V825:V827"/>
    <mergeCell ref="X807:X815"/>
    <mergeCell ref="B810:B812"/>
    <mergeCell ref="V810:V812"/>
    <mergeCell ref="B813:B815"/>
    <mergeCell ref="V813:V815"/>
    <mergeCell ref="X850:X854"/>
    <mergeCell ref="B852:B854"/>
    <mergeCell ref="V852:V854"/>
    <mergeCell ref="A855:A866"/>
    <mergeCell ref="B855:B857"/>
    <mergeCell ref="V855:V857"/>
    <mergeCell ref="W855:W866"/>
    <mergeCell ref="X855:X866"/>
    <mergeCell ref="V838:V840"/>
    <mergeCell ref="A841:A849"/>
    <mergeCell ref="B841:B843"/>
    <mergeCell ref="V841:V843"/>
    <mergeCell ref="W841:W849"/>
    <mergeCell ref="X841:X849"/>
    <mergeCell ref="B844:B849"/>
    <mergeCell ref="V844:V849"/>
    <mergeCell ref="A829:A840"/>
    <mergeCell ref="B829:B831"/>
    <mergeCell ref="V829:V831"/>
    <mergeCell ref="W829:W840"/>
    <mergeCell ref="X829:X840"/>
    <mergeCell ref="B832:B834"/>
    <mergeCell ref="V832:V834"/>
    <mergeCell ref="B835:B837"/>
    <mergeCell ref="V888:V893"/>
    <mergeCell ref="B858:B860"/>
    <mergeCell ref="V858:V860"/>
    <mergeCell ref="B861:B863"/>
    <mergeCell ref="V861:V863"/>
    <mergeCell ref="B864:B866"/>
    <mergeCell ref="V864:V866"/>
    <mergeCell ref="A850:A854"/>
    <mergeCell ref="W850:W854"/>
    <mergeCell ref="B920:B922"/>
    <mergeCell ref="V876:V878"/>
    <mergeCell ref="A879:A893"/>
    <mergeCell ref="B879:B880"/>
    <mergeCell ref="V879:V880"/>
    <mergeCell ref="W879:W893"/>
    <mergeCell ref="X879:X893"/>
    <mergeCell ref="B881:B882"/>
    <mergeCell ref="V881:V882"/>
    <mergeCell ref="B883:B884"/>
    <mergeCell ref="V883:V884"/>
    <mergeCell ref="A867:A878"/>
    <mergeCell ref="B867:B869"/>
    <mergeCell ref="V867:V869"/>
    <mergeCell ref="W867:W878"/>
    <mergeCell ref="X867:X878"/>
    <mergeCell ref="B870:B872"/>
    <mergeCell ref="V870:V872"/>
    <mergeCell ref="B873:B875"/>
    <mergeCell ref="V873:V875"/>
    <mergeCell ref="B876:B878"/>
    <mergeCell ref="B885:B887"/>
    <mergeCell ref="V885:V887"/>
    <mergeCell ref="B888:B893"/>
    <mergeCell ref="V920:V922"/>
    <mergeCell ref="A894:A928"/>
    <mergeCell ref="B894:B896"/>
    <mergeCell ref="V894:V896"/>
    <mergeCell ref="B908:B910"/>
    <mergeCell ref="V908:V910"/>
    <mergeCell ref="B911:B913"/>
    <mergeCell ref="W894:W928"/>
    <mergeCell ref="X894:X928"/>
    <mergeCell ref="B897:B898"/>
    <mergeCell ref="V897:V898"/>
    <mergeCell ref="B899:B901"/>
    <mergeCell ref="V899:V901"/>
    <mergeCell ref="B902:B904"/>
    <mergeCell ref="V902:V904"/>
    <mergeCell ref="B905:B907"/>
    <mergeCell ref="V905:V907"/>
    <mergeCell ref="B923:B928"/>
    <mergeCell ref="V923:V928"/>
    <mergeCell ref="V911:V913"/>
    <mergeCell ref="B914:B916"/>
    <mergeCell ref="V914:V916"/>
    <mergeCell ref="B917:B919"/>
    <mergeCell ref="V917:V91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288"/>
  <sheetViews>
    <sheetView topLeftCell="A208" workbookViewId="0">
      <selection activeCell="M243" sqref="M243"/>
    </sheetView>
  </sheetViews>
  <sheetFormatPr baseColWidth="10" defaultRowHeight="15" x14ac:dyDescent="0.25"/>
  <cols>
    <col min="6" max="6" width="11.85546875" customWidth="1"/>
    <col min="7" max="7" width="15.42578125" customWidth="1"/>
    <col min="8" max="9" width="5.28515625" customWidth="1"/>
    <col min="11" max="12" width="11.42578125" style="44"/>
    <col min="262" max="262" width="11.85546875" customWidth="1"/>
    <col min="263" max="263" width="15.42578125" customWidth="1"/>
    <col min="264" max="265" width="5.28515625" customWidth="1"/>
    <col min="518" max="518" width="11.85546875" customWidth="1"/>
    <col min="519" max="519" width="15.42578125" customWidth="1"/>
    <col min="520" max="521" width="5.28515625" customWidth="1"/>
    <col min="774" max="774" width="11.85546875" customWidth="1"/>
    <col min="775" max="775" width="15.42578125" customWidth="1"/>
    <col min="776" max="777" width="5.28515625" customWidth="1"/>
    <col min="1030" max="1030" width="11.85546875" customWidth="1"/>
    <col min="1031" max="1031" width="15.42578125" customWidth="1"/>
    <col min="1032" max="1033" width="5.28515625" customWidth="1"/>
    <col min="1286" max="1286" width="11.85546875" customWidth="1"/>
    <col min="1287" max="1287" width="15.42578125" customWidth="1"/>
    <col min="1288" max="1289" width="5.28515625" customWidth="1"/>
    <col min="1542" max="1542" width="11.85546875" customWidth="1"/>
    <col min="1543" max="1543" width="15.42578125" customWidth="1"/>
    <col min="1544" max="1545" width="5.28515625" customWidth="1"/>
    <col min="1798" max="1798" width="11.85546875" customWidth="1"/>
    <col min="1799" max="1799" width="15.42578125" customWidth="1"/>
    <col min="1800" max="1801" width="5.28515625" customWidth="1"/>
    <col min="2054" max="2054" width="11.85546875" customWidth="1"/>
    <col min="2055" max="2055" width="15.42578125" customWidth="1"/>
    <col min="2056" max="2057" width="5.28515625" customWidth="1"/>
    <col min="2310" max="2310" width="11.85546875" customWidth="1"/>
    <col min="2311" max="2311" width="15.42578125" customWidth="1"/>
    <col min="2312" max="2313" width="5.28515625" customWidth="1"/>
    <col min="2566" max="2566" width="11.85546875" customWidth="1"/>
    <col min="2567" max="2567" width="15.42578125" customWidth="1"/>
    <col min="2568" max="2569" width="5.28515625" customWidth="1"/>
    <col min="2822" max="2822" width="11.85546875" customWidth="1"/>
    <col min="2823" max="2823" width="15.42578125" customWidth="1"/>
    <col min="2824" max="2825" width="5.28515625" customWidth="1"/>
    <col min="3078" max="3078" width="11.85546875" customWidth="1"/>
    <col min="3079" max="3079" width="15.42578125" customWidth="1"/>
    <col min="3080" max="3081" width="5.28515625" customWidth="1"/>
    <col min="3334" max="3334" width="11.85546875" customWidth="1"/>
    <col min="3335" max="3335" width="15.42578125" customWidth="1"/>
    <col min="3336" max="3337" width="5.28515625" customWidth="1"/>
    <col min="3590" max="3590" width="11.85546875" customWidth="1"/>
    <col min="3591" max="3591" width="15.42578125" customWidth="1"/>
    <col min="3592" max="3593" width="5.28515625" customWidth="1"/>
    <col min="3846" max="3846" width="11.85546875" customWidth="1"/>
    <col min="3847" max="3847" width="15.42578125" customWidth="1"/>
    <col min="3848" max="3849" width="5.28515625" customWidth="1"/>
    <col min="4102" max="4102" width="11.85546875" customWidth="1"/>
    <col min="4103" max="4103" width="15.42578125" customWidth="1"/>
    <col min="4104" max="4105" width="5.28515625" customWidth="1"/>
    <col min="4358" max="4358" width="11.85546875" customWidth="1"/>
    <col min="4359" max="4359" width="15.42578125" customWidth="1"/>
    <col min="4360" max="4361" width="5.28515625" customWidth="1"/>
    <col min="4614" max="4614" width="11.85546875" customWidth="1"/>
    <col min="4615" max="4615" width="15.42578125" customWidth="1"/>
    <col min="4616" max="4617" width="5.28515625" customWidth="1"/>
    <col min="4870" max="4870" width="11.85546875" customWidth="1"/>
    <col min="4871" max="4871" width="15.42578125" customWidth="1"/>
    <col min="4872" max="4873" width="5.28515625" customWidth="1"/>
    <col min="5126" max="5126" width="11.85546875" customWidth="1"/>
    <col min="5127" max="5127" width="15.42578125" customWidth="1"/>
    <col min="5128" max="5129" width="5.28515625" customWidth="1"/>
    <col min="5382" max="5382" width="11.85546875" customWidth="1"/>
    <col min="5383" max="5383" width="15.42578125" customWidth="1"/>
    <col min="5384" max="5385" width="5.28515625" customWidth="1"/>
    <col min="5638" max="5638" width="11.85546875" customWidth="1"/>
    <col min="5639" max="5639" width="15.42578125" customWidth="1"/>
    <col min="5640" max="5641" width="5.28515625" customWidth="1"/>
    <col min="5894" max="5894" width="11.85546875" customWidth="1"/>
    <col min="5895" max="5895" width="15.42578125" customWidth="1"/>
    <col min="5896" max="5897" width="5.28515625" customWidth="1"/>
    <col min="6150" max="6150" width="11.85546875" customWidth="1"/>
    <col min="6151" max="6151" width="15.42578125" customWidth="1"/>
    <col min="6152" max="6153" width="5.28515625" customWidth="1"/>
    <col min="6406" max="6406" width="11.85546875" customWidth="1"/>
    <col min="6407" max="6407" width="15.42578125" customWidth="1"/>
    <col min="6408" max="6409" width="5.28515625" customWidth="1"/>
    <col min="6662" max="6662" width="11.85546875" customWidth="1"/>
    <col min="6663" max="6663" width="15.42578125" customWidth="1"/>
    <col min="6664" max="6665" width="5.28515625" customWidth="1"/>
    <col min="6918" max="6918" width="11.85546875" customWidth="1"/>
    <col min="6919" max="6919" width="15.42578125" customWidth="1"/>
    <col min="6920" max="6921" width="5.28515625" customWidth="1"/>
    <col min="7174" max="7174" width="11.85546875" customWidth="1"/>
    <col min="7175" max="7175" width="15.42578125" customWidth="1"/>
    <col min="7176" max="7177" width="5.28515625" customWidth="1"/>
    <col min="7430" max="7430" width="11.85546875" customWidth="1"/>
    <col min="7431" max="7431" width="15.42578125" customWidth="1"/>
    <col min="7432" max="7433" width="5.28515625" customWidth="1"/>
    <col min="7686" max="7686" width="11.85546875" customWidth="1"/>
    <col min="7687" max="7687" width="15.42578125" customWidth="1"/>
    <col min="7688" max="7689" width="5.28515625" customWidth="1"/>
    <col min="7942" max="7942" width="11.85546875" customWidth="1"/>
    <col min="7943" max="7943" width="15.42578125" customWidth="1"/>
    <col min="7944" max="7945" width="5.28515625" customWidth="1"/>
    <col min="8198" max="8198" width="11.85546875" customWidth="1"/>
    <col min="8199" max="8199" width="15.42578125" customWidth="1"/>
    <col min="8200" max="8201" width="5.28515625" customWidth="1"/>
    <col min="8454" max="8454" width="11.85546875" customWidth="1"/>
    <col min="8455" max="8455" width="15.42578125" customWidth="1"/>
    <col min="8456" max="8457" width="5.28515625" customWidth="1"/>
    <col min="8710" max="8710" width="11.85546875" customWidth="1"/>
    <col min="8711" max="8711" width="15.42578125" customWidth="1"/>
    <col min="8712" max="8713" width="5.28515625" customWidth="1"/>
    <col min="8966" max="8966" width="11.85546875" customWidth="1"/>
    <col min="8967" max="8967" width="15.42578125" customWidth="1"/>
    <col min="8968" max="8969" width="5.28515625" customWidth="1"/>
    <col min="9222" max="9222" width="11.85546875" customWidth="1"/>
    <col min="9223" max="9223" width="15.42578125" customWidth="1"/>
    <col min="9224" max="9225" width="5.28515625" customWidth="1"/>
    <col min="9478" max="9478" width="11.85546875" customWidth="1"/>
    <col min="9479" max="9479" width="15.42578125" customWidth="1"/>
    <col min="9480" max="9481" width="5.28515625" customWidth="1"/>
    <col min="9734" max="9734" width="11.85546875" customWidth="1"/>
    <col min="9735" max="9735" width="15.42578125" customWidth="1"/>
    <col min="9736" max="9737" width="5.28515625" customWidth="1"/>
    <col min="9990" max="9990" width="11.85546875" customWidth="1"/>
    <col min="9991" max="9991" width="15.42578125" customWidth="1"/>
    <col min="9992" max="9993" width="5.28515625" customWidth="1"/>
    <col min="10246" max="10246" width="11.85546875" customWidth="1"/>
    <col min="10247" max="10247" width="15.42578125" customWidth="1"/>
    <col min="10248" max="10249" width="5.28515625" customWidth="1"/>
    <col min="10502" max="10502" width="11.85546875" customWidth="1"/>
    <col min="10503" max="10503" width="15.42578125" customWidth="1"/>
    <col min="10504" max="10505" width="5.28515625" customWidth="1"/>
    <col min="10758" max="10758" width="11.85546875" customWidth="1"/>
    <col min="10759" max="10759" width="15.42578125" customWidth="1"/>
    <col min="10760" max="10761" width="5.28515625" customWidth="1"/>
    <col min="11014" max="11014" width="11.85546875" customWidth="1"/>
    <col min="11015" max="11015" width="15.42578125" customWidth="1"/>
    <col min="11016" max="11017" width="5.28515625" customWidth="1"/>
    <col min="11270" max="11270" width="11.85546875" customWidth="1"/>
    <col min="11271" max="11271" width="15.42578125" customWidth="1"/>
    <col min="11272" max="11273" width="5.28515625" customWidth="1"/>
    <col min="11526" max="11526" width="11.85546875" customWidth="1"/>
    <col min="11527" max="11527" width="15.42578125" customWidth="1"/>
    <col min="11528" max="11529" width="5.28515625" customWidth="1"/>
    <col min="11782" max="11782" width="11.85546875" customWidth="1"/>
    <col min="11783" max="11783" width="15.42578125" customWidth="1"/>
    <col min="11784" max="11785" width="5.28515625" customWidth="1"/>
    <col min="12038" max="12038" width="11.85546875" customWidth="1"/>
    <col min="12039" max="12039" width="15.42578125" customWidth="1"/>
    <col min="12040" max="12041" width="5.28515625" customWidth="1"/>
    <col min="12294" max="12294" width="11.85546875" customWidth="1"/>
    <col min="12295" max="12295" width="15.42578125" customWidth="1"/>
    <col min="12296" max="12297" width="5.28515625" customWidth="1"/>
    <col min="12550" max="12550" width="11.85546875" customWidth="1"/>
    <col min="12551" max="12551" width="15.42578125" customWidth="1"/>
    <col min="12552" max="12553" width="5.28515625" customWidth="1"/>
    <col min="12806" max="12806" width="11.85546875" customWidth="1"/>
    <col min="12807" max="12807" width="15.42578125" customWidth="1"/>
    <col min="12808" max="12809" width="5.28515625" customWidth="1"/>
    <col min="13062" max="13062" width="11.85546875" customWidth="1"/>
    <col min="13063" max="13063" width="15.42578125" customWidth="1"/>
    <col min="13064" max="13065" width="5.28515625" customWidth="1"/>
    <col min="13318" max="13318" width="11.85546875" customWidth="1"/>
    <col min="13319" max="13319" width="15.42578125" customWidth="1"/>
    <col min="13320" max="13321" width="5.28515625" customWidth="1"/>
    <col min="13574" max="13574" width="11.85546875" customWidth="1"/>
    <col min="13575" max="13575" width="15.42578125" customWidth="1"/>
    <col min="13576" max="13577" width="5.28515625" customWidth="1"/>
    <col min="13830" max="13830" width="11.85546875" customWidth="1"/>
    <col min="13831" max="13831" width="15.42578125" customWidth="1"/>
    <col min="13832" max="13833" width="5.28515625" customWidth="1"/>
    <col min="14086" max="14086" width="11.85546875" customWidth="1"/>
    <col min="14087" max="14087" width="15.42578125" customWidth="1"/>
    <col min="14088" max="14089" width="5.28515625" customWidth="1"/>
    <col min="14342" max="14342" width="11.85546875" customWidth="1"/>
    <col min="14343" max="14343" width="15.42578125" customWidth="1"/>
    <col min="14344" max="14345" width="5.28515625" customWidth="1"/>
    <col min="14598" max="14598" width="11.85546875" customWidth="1"/>
    <col min="14599" max="14599" width="15.42578125" customWidth="1"/>
    <col min="14600" max="14601" width="5.28515625" customWidth="1"/>
    <col min="14854" max="14854" width="11.85546875" customWidth="1"/>
    <col min="14855" max="14855" width="15.42578125" customWidth="1"/>
    <col min="14856" max="14857" width="5.28515625" customWidth="1"/>
    <col min="15110" max="15110" width="11.85546875" customWidth="1"/>
    <col min="15111" max="15111" width="15.42578125" customWidth="1"/>
    <col min="15112" max="15113" width="5.28515625" customWidth="1"/>
    <col min="15366" max="15366" width="11.85546875" customWidth="1"/>
    <col min="15367" max="15367" width="15.42578125" customWidth="1"/>
    <col min="15368" max="15369" width="5.28515625" customWidth="1"/>
    <col min="15622" max="15622" width="11.85546875" customWidth="1"/>
    <col min="15623" max="15623" width="15.42578125" customWidth="1"/>
    <col min="15624" max="15625" width="5.28515625" customWidth="1"/>
    <col min="15878" max="15878" width="11.85546875" customWidth="1"/>
    <col min="15879" max="15879" width="15.42578125" customWidth="1"/>
    <col min="15880" max="15881" width="5.28515625" customWidth="1"/>
    <col min="16134" max="16134" width="11.85546875" customWidth="1"/>
    <col min="16135" max="16135" width="15.42578125" customWidth="1"/>
    <col min="16136" max="16137" width="5.28515625" customWidth="1"/>
  </cols>
  <sheetData>
    <row r="4" spans="4:6" x14ac:dyDescent="0.25">
      <c r="D4" s="59" t="s">
        <v>13</v>
      </c>
      <c r="E4" s="32">
        <v>8</v>
      </c>
      <c r="F4" s="34">
        <v>12.5</v>
      </c>
    </row>
    <row r="5" spans="4:6" x14ac:dyDescent="0.25">
      <c r="D5" s="59"/>
      <c r="E5" s="32">
        <v>9</v>
      </c>
      <c r="F5" s="34">
        <v>28.696666666666669</v>
      </c>
    </row>
    <row r="6" spans="4:6" x14ac:dyDescent="0.25">
      <c r="D6" s="59"/>
      <c r="E6" s="32">
        <v>10</v>
      </c>
      <c r="F6" s="34">
        <v>4.625</v>
      </c>
    </row>
    <row r="7" spans="4:6" x14ac:dyDescent="0.25">
      <c r="D7" s="59"/>
      <c r="E7" s="32">
        <v>11</v>
      </c>
      <c r="F7" s="34">
        <v>5.78</v>
      </c>
    </row>
    <row r="8" spans="4:6" x14ac:dyDescent="0.25">
      <c r="D8" s="59"/>
      <c r="E8" s="32">
        <v>12</v>
      </c>
      <c r="F8" s="34">
        <v>6.25</v>
      </c>
    </row>
    <row r="9" spans="4:6" x14ac:dyDescent="0.25">
      <c r="D9" s="59" t="s">
        <v>14</v>
      </c>
      <c r="E9" s="32">
        <v>10</v>
      </c>
      <c r="F9" s="34">
        <v>14.868333333333334</v>
      </c>
    </row>
    <row r="10" spans="4:6" x14ac:dyDescent="0.25">
      <c r="D10" s="59"/>
      <c r="E10" s="32">
        <v>11</v>
      </c>
      <c r="F10" s="34">
        <v>8.5633333333333344</v>
      </c>
    </row>
    <row r="11" spans="4:6" x14ac:dyDescent="0.25">
      <c r="D11" s="59"/>
      <c r="E11" s="32">
        <v>12</v>
      </c>
      <c r="F11" s="34">
        <v>2.89</v>
      </c>
    </row>
    <row r="12" spans="4:6" x14ac:dyDescent="0.25">
      <c r="D12" s="59" t="s">
        <v>15</v>
      </c>
      <c r="E12" s="32">
        <v>9</v>
      </c>
      <c r="F12" s="34">
        <v>0</v>
      </c>
    </row>
    <row r="13" spans="4:6" x14ac:dyDescent="0.25">
      <c r="D13" s="59"/>
      <c r="E13" s="32">
        <v>10</v>
      </c>
      <c r="F13" s="34">
        <v>28.658333333333331</v>
      </c>
    </row>
    <row r="14" spans="4:6" x14ac:dyDescent="0.25">
      <c r="D14" s="59"/>
      <c r="E14" s="32">
        <v>11</v>
      </c>
      <c r="F14" s="34">
        <v>4.46</v>
      </c>
    </row>
    <row r="15" spans="4:6" x14ac:dyDescent="0.25">
      <c r="D15" s="59"/>
      <c r="E15" s="32">
        <v>12</v>
      </c>
      <c r="F15" s="34">
        <v>3.468</v>
      </c>
    </row>
    <row r="16" spans="4:6" x14ac:dyDescent="0.25">
      <c r="D16" s="59" t="s">
        <v>16</v>
      </c>
      <c r="E16" s="32">
        <v>2</v>
      </c>
      <c r="F16" s="34">
        <v>0</v>
      </c>
    </row>
    <row r="17" spans="4:6" x14ac:dyDescent="0.25">
      <c r="D17" s="59"/>
      <c r="E17" s="32">
        <v>3</v>
      </c>
      <c r="F17" s="34">
        <v>6.06</v>
      </c>
    </row>
    <row r="18" spans="4:6" x14ac:dyDescent="0.25">
      <c r="D18" s="59"/>
      <c r="E18" s="32">
        <v>5</v>
      </c>
      <c r="F18" s="34">
        <v>2.4233333333333333</v>
      </c>
    </row>
    <row r="19" spans="4:6" x14ac:dyDescent="0.25">
      <c r="D19" s="59"/>
      <c r="E19" s="32">
        <v>6</v>
      </c>
      <c r="F19" s="34">
        <v>0.56333333333333335</v>
      </c>
    </row>
    <row r="20" spans="4:6" x14ac:dyDescent="0.25">
      <c r="D20" s="59"/>
      <c r="E20" s="32">
        <v>7</v>
      </c>
      <c r="F20" s="34">
        <v>0</v>
      </c>
    </row>
    <row r="21" spans="4:6" x14ac:dyDescent="0.25">
      <c r="D21" s="59"/>
      <c r="E21" s="32">
        <v>8</v>
      </c>
      <c r="F21" s="34">
        <v>0</v>
      </c>
    </row>
    <row r="22" spans="4:6" x14ac:dyDescent="0.25">
      <c r="D22" s="59"/>
      <c r="E22" s="32">
        <v>9</v>
      </c>
      <c r="F22" s="34">
        <v>0</v>
      </c>
    </row>
    <row r="23" spans="4:6" x14ac:dyDescent="0.25">
      <c r="D23" s="59"/>
      <c r="E23" s="32">
        <v>10</v>
      </c>
      <c r="F23" s="34">
        <v>48.506666666666661</v>
      </c>
    </row>
    <row r="24" spans="4:6" x14ac:dyDescent="0.25">
      <c r="D24" s="59"/>
      <c r="E24" s="32">
        <v>11</v>
      </c>
      <c r="F24" s="34">
        <v>0</v>
      </c>
    </row>
    <row r="25" spans="4:6" x14ac:dyDescent="0.25">
      <c r="D25" s="59"/>
      <c r="E25" s="32">
        <v>12</v>
      </c>
      <c r="F25" s="34">
        <v>0</v>
      </c>
    </row>
    <row r="26" spans="4:6" x14ac:dyDescent="0.25">
      <c r="D26" s="59" t="s">
        <v>153</v>
      </c>
      <c r="E26" s="32">
        <v>1</v>
      </c>
      <c r="F26" s="34">
        <v>8.3833333333333329</v>
      </c>
    </row>
    <row r="27" spans="4:6" x14ac:dyDescent="0.25">
      <c r="D27" s="59"/>
      <c r="E27" s="32">
        <v>2</v>
      </c>
      <c r="F27" s="34">
        <v>6.06</v>
      </c>
    </row>
    <row r="28" spans="4:6" x14ac:dyDescent="0.25">
      <c r="D28" s="59"/>
      <c r="E28" s="32">
        <v>3</v>
      </c>
      <c r="F28" s="34">
        <v>0</v>
      </c>
    </row>
    <row r="29" spans="4:6" x14ac:dyDescent="0.25">
      <c r="D29" s="59"/>
      <c r="E29" s="32">
        <v>4</v>
      </c>
      <c r="F29" s="34">
        <v>0</v>
      </c>
    </row>
    <row r="30" spans="4:6" x14ac:dyDescent="0.25">
      <c r="D30" s="59"/>
      <c r="E30" s="32">
        <v>5</v>
      </c>
      <c r="F30" s="34">
        <v>0</v>
      </c>
    </row>
    <row r="31" spans="4:6" x14ac:dyDescent="0.25">
      <c r="D31" s="59"/>
      <c r="E31" s="32">
        <v>6</v>
      </c>
      <c r="F31" s="34">
        <v>0</v>
      </c>
    </row>
    <row r="32" spans="4:6" x14ac:dyDescent="0.25">
      <c r="D32" s="59"/>
      <c r="E32" s="32">
        <v>7</v>
      </c>
      <c r="F32" s="34">
        <v>0</v>
      </c>
    </row>
    <row r="33" spans="4:6" x14ac:dyDescent="0.25">
      <c r="D33" s="59"/>
      <c r="E33" s="32">
        <v>9</v>
      </c>
      <c r="F33" s="34">
        <v>2.3133333333333335</v>
      </c>
    </row>
    <row r="34" spans="4:6" x14ac:dyDescent="0.25">
      <c r="D34" s="59"/>
      <c r="E34" s="32">
        <v>10</v>
      </c>
      <c r="F34" s="34">
        <v>0</v>
      </c>
    </row>
    <row r="35" spans="4:6" x14ac:dyDescent="0.25">
      <c r="D35" s="59"/>
      <c r="E35" s="32">
        <v>11</v>
      </c>
      <c r="F35" s="34">
        <v>0</v>
      </c>
    </row>
    <row r="36" spans="4:6" x14ac:dyDescent="0.25">
      <c r="D36" s="59"/>
      <c r="E36" s="32">
        <v>12</v>
      </c>
      <c r="F36" s="34">
        <v>3.75</v>
      </c>
    </row>
    <row r="37" spans="4:6" x14ac:dyDescent="0.25">
      <c r="D37" s="59" t="s">
        <v>18</v>
      </c>
      <c r="E37" s="32">
        <v>9</v>
      </c>
      <c r="F37" s="34">
        <v>78.226666666666674</v>
      </c>
    </row>
    <row r="38" spans="4:6" x14ac:dyDescent="0.25">
      <c r="D38" s="59"/>
      <c r="E38" s="32">
        <v>10</v>
      </c>
      <c r="F38" s="34">
        <v>31.36</v>
      </c>
    </row>
    <row r="39" spans="4:6" x14ac:dyDescent="0.25">
      <c r="D39" s="59"/>
      <c r="E39" s="32">
        <v>11</v>
      </c>
      <c r="F39" s="34">
        <v>37.14</v>
      </c>
    </row>
    <row r="40" spans="4:6" x14ac:dyDescent="0.25">
      <c r="D40" s="59"/>
      <c r="E40" s="32">
        <v>12</v>
      </c>
      <c r="F40" s="34">
        <v>85.313333333333333</v>
      </c>
    </row>
    <row r="41" spans="4:6" x14ac:dyDescent="0.25">
      <c r="D41" s="59" t="s">
        <v>19</v>
      </c>
      <c r="E41" s="32">
        <v>9</v>
      </c>
      <c r="F41" s="34">
        <v>95.953333333333333</v>
      </c>
    </row>
    <row r="42" spans="4:6" x14ac:dyDescent="0.25">
      <c r="D42" s="59"/>
      <c r="E42" s="32">
        <v>10</v>
      </c>
      <c r="F42" s="34">
        <v>92.474999999999994</v>
      </c>
    </row>
    <row r="43" spans="4:6" x14ac:dyDescent="0.25">
      <c r="D43" s="59"/>
      <c r="E43" s="32">
        <v>11</v>
      </c>
      <c r="F43" s="34">
        <v>95.953333333333333</v>
      </c>
    </row>
    <row r="44" spans="4:6" x14ac:dyDescent="0.25">
      <c r="D44" s="59"/>
      <c r="E44" s="32">
        <v>12</v>
      </c>
      <c r="F44" s="34">
        <v>95.103333333333339</v>
      </c>
    </row>
    <row r="45" spans="4:6" x14ac:dyDescent="0.25">
      <c r="D45" s="67" t="s">
        <v>20</v>
      </c>
      <c r="E45" s="32">
        <v>10</v>
      </c>
      <c r="F45" s="34">
        <v>5.78</v>
      </c>
    </row>
    <row r="46" spans="4:6" x14ac:dyDescent="0.25">
      <c r="D46" s="67"/>
      <c r="E46" s="32">
        <v>11</v>
      </c>
      <c r="F46" s="34">
        <v>3.0822222222222226</v>
      </c>
    </row>
    <row r="47" spans="4:6" x14ac:dyDescent="0.25">
      <c r="D47" s="67"/>
      <c r="E47" s="32">
        <v>12</v>
      </c>
      <c r="F47" s="34">
        <v>4.5525000000000002</v>
      </c>
    </row>
    <row r="48" spans="4:6" x14ac:dyDescent="0.25">
      <c r="D48" s="59" t="s">
        <v>21</v>
      </c>
      <c r="E48" s="32">
        <v>8</v>
      </c>
      <c r="F48" s="34">
        <v>0</v>
      </c>
    </row>
    <row r="49" spans="4:6" x14ac:dyDescent="0.25">
      <c r="D49" s="59"/>
      <c r="E49" s="32">
        <v>9</v>
      </c>
      <c r="F49" s="34">
        <v>0</v>
      </c>
    </row>
    <row r="50" spans="4:6" x14ac:dyDescent="0.25">
      <c r="D50" s="59"/>
      <c r="E50" s="32">
        <v>12</v>
      </c>
      <c r="F50" s="34">
        <v>0</v>
      </c>
    </row>
    <row r="51" spans="4:6" x14ac:dyDescent="0.25">
      <c r="D51" s="59" t="s">
        <v>22</v>
      </c>
      <c r="E51" s="32">
        <v>8</v>
      </c>
      <c r="F51" s="34">
        <v>0</v>
      </c>
    </row>
    <row r="52" spans="4:6" x14ac:dyDescent="0.25">
      <c r="D52" s="59"/>
      <c r="E52" s="32">
        <v>9</v>
      </c>
      <c r="F52" s="34">
        <v>20</v>
      </c>
    </row>
    <row r="53" spans="4:6" x14ac:dyDescent="0.25">
      <c r="D53" s="59"/>
      <c r="E53" s="32">
        <v>11</v>
      </c>
      <c r="F53" s="34">
        <v>0</v>
      </c>
    </row>
    <row r="54" spans="4:6" x14ac:dyDescent="0.25">
      <c r="D54" s="59"/>
      <c r="E54" s="32">
        <v>12</v>
      </c>
      <c r="F54" s="34">
        <v>0</v>
      </c>
    </row>
    <row r="55" spans="4:6" x14ac:dyDescent="0.25">
      <c r="D55" s="59" t="s">
        <v>23</v>
      </c>
      <c r="E55" s="32">
        <v>8</v>
      </c>
      <c r="F55" s="34">
        <v>71.286666666666676</v>
      </c>
    </row>
    <row r="56" spans="4:6" x14ac:dyDescent="0.25">
      <c r="D56" s="59"/>
      <c r="E56" s="32">
        <v>9</v>
      </c>
      <c r="F56" s="34">
        <v>8.0933333333333337</v>
      </c>
    </row>
    <row r="57" spans="4:6" x14ac:dyDescent="0.25">
      <c r="D57" s="59"/>
      <c r="E57" s="32">
        <v>10</v>
      </c>
      <c r="F57" s="34">
        <v>8.0933333333333337</v>
      </c>
    </row>
    <row r="58" spans="4:6" x14ac:dyDescent="0.25">
      <c r="D58" s="59"/>
      <c r="E58" s="32">
        <v>11</v>
      </c>
      <c r="F58" s="34">
        <v>38.873333333333335</v>
      </c>
    </row>
    <row r="59" spans="4:6" x14ac:dyDescent="0.25">
      <c r="D59" s="59"/>
      <c r="E59" s="32">
        <v>12</v>
      </c>
      <c r="F59" s="34">
        <v>57.573333333333331</v>
      </c>
    </row>
    <row r="60" spans="4:6" x14ac:dyDescent="0.25">
      <c r="D60" s="59" t="s">
        <v>24</v>
      </c>
      <c r="E60" s="32">
        <v>9</v>
      </c>
      <c r="F60" s="34">
        <v>38.306666666666665</v>
      </c>
    </row>
    <row r="61" spans="4:6" x14ac:dyDescent="0.25">
      <c r="D61" s="59"/>
      <c r="E61" s="32">
        <v>10</v>
      </c>
      <c r="F61" s="34">
        <v>8.0933333333333337</v>
      </c>
    </row>
    <row r="62" spans="4:6" x14ac:dyDescent="0.25">
      <c r="D62" s="59"/>
      <c r="E62" s="32">
        <v>11</v>
      </c>
      <c r="F62" s="34">
        <v>13.873333333333333</v>
      </c>
    </row>
    <row r="63" spans="4:6" x14ac:dyDescent="0.25">
      <c r="D63" s="59" t="s">
        <v>25</v>
      </c>
      <c r="E63" s="32">
        <v>10</v>
      </c>
      <c r="F63" s="34">
        <v>1.2116666666666667</v>
      </c>
    </row>
    <row r="64" spans="4:6" x14ac:dyDescent="0.25">
      <c r="D64" s="59"/>
      <c r="E64" s="32">
        <v>11</v>
      </c>
      <c r="F64" s="34">
        <v>26.95888888888889</v>
      </c>
    </row>
    <row r="65" spans="4:6" x14ac:dyDescent="0.25">
      <c r="D65" s="59"/>
      <c r="E65" s="32">
        <v>12</v>
      </c>
      <c r="F65" s="34">
        <v>0</v>
      </c>
    </row>
    <row r="66" spans="4:6" x14ac:dyDescent="0.25">
      <c r="D66" s="59" t="s">
        <v>26</v>
      </c>
      <c r="E66" s="32">
        <v>9</v>
      </c>
      <c r="F66" s="34">
        <v>0</v>
      </c>
    </row>
    <row r="67" spans="4:6" x14ac:dyDescent="0.25">
      <c r="D67" s="59"/>
      <c r="E67" s="32">
        <v>10</v>
      </c>
      <c r="F67" s="34">
        <v>9.14</v>
      </c>
    </row>
    <row r="68" spans="4:6" x14ac:dyDescent="0.25">
      <c r="D68" s="59"/>
      <c r="E68" s="32">
        <v>11</v>
      </c>
      <c r="F68" s="34">
        <v>2.3133333333333335</v>
      </c>
    </row>
    <row r="69" spans="4:6" x14ac:dyDescent="0.25">
      <c r="D69" s="59"/>
      <c r="E69" s="32">
        <v>12</v>
      </c>
      <c r="F69" s="34">
        <v>5.78</v>
      </c>
    </row>
    <row r="70" spans="4:6" x14ac:dyDescent="0.25">
      <c r="D70" s="59" t="s">
        <v>27</v>
      </c>
      <c r="E70" s="32">
        <v>6</v>
      </c>
      <c r="F70" s="34">
        <v>0</v>
      </c>
    </row>
    <row r="71" spans="4:6" x14ac:dyDescent="0.25">
      <c r="D71" s="59"/>
      <c r="E71" s="32">
        <v>9</v>
      </c>
      <c r="F71" s="34">
        <v>3.7</v>
      </c>
    </row>
    <row r="72" spans="4:6" x14ac:dyDescent="0.25">
      <c r="D72" s="59"/>
      <c r="E72" s="32">
        <v>10</v>
      </c>
      <c r="F72" s="34">
        <v>1.0962499999999999</v>
      </c>
    </row>
    <row r="73" spans="4:6" x14ac:dyDescent="0.25">
      <c r="D73" s="59"/>
      <c r="E73" s="32">
        <v>11</v>
      </c>
      <c r="F73" s="34">
        <v>1.2713333333333334</v>
      </c>
    </row>
    <row r="74" spans="4:6" x14ac:dyDescent="0.25">
      <c r="D74" s="59"/>
      <c r="E74" s="32">
        <v>12</v>
      </c>
      <c r="F74" s="34">
        <v>0</v>
      </c>
    </row>
    <row r="75" spans="4:6" x14ac:dyDescent="0.25">
      <c r="D75" s="59" t="s">
        <v>28</v>
      </c>
      <c r="E75" s="32">
        <v>9</v>
      </c>
      <c r="F75" s="34">
        <v>0</v>
      </c>
    </row>
    <row r="76" spans="4:6" x14ac:dyDescent="0.25">
      <c r="D76" s="59"/>
      <c r="E76" s="32">
        <v>10</v>
      </c>
      <c r="F76" s="34">
        <v>0</v>
      </c>
    </row>
    <row r="77" spans="4:6" x14ac:dyDescent="0.25">
      <c r="D77" s="59"/>
      <c r="E77" s="32">
        <v>11</v>
      </c>
      <c r="F77" s="34">
        <v>0</v>
      </c>
    </row>
    <row r="78" spans="4:6" x14ac:dyDescent="0.25">
      <c r="D78" s="59"/>
      <c r="E78" s="32">
        <v>12</v>
      </c>
      <c r="F78" s="34">
        <v>0</v>
      </c>
    </row>
    <row r="79" spans="4:6" x14ac:dyDescent="0.25">
      <c r="D79" s="59" t="s">
        <v>29</v>
      </c>
      <c r="E79" s="32">
        <v>9</v>
      </c>
      <c r="F79" s="34">
        <v>15.607999999999999</v>
      </c>
    </row>
    <row r="80" spans="4:6" x14ac:dyDescent="0.25">
      <c r="D80" s="59"/>
      <c r="E80" s="32">
        <v>10</v>
      </c>
      <c r="F80" s="34">
        <v>31.36</v>
      </c>
    </row>
    <row r="81" spans="4:6" x14ac:dyDescent="0.25">
      <c r="D81" s="59"/>
      <c r="E81" s="32">
        <v>11</v>
      </c>
      <c r="F81" s="34">
        <v>0</v>
      </c>
    </row>
    <row r="82" spans="4:6" x14ac:dyDescent="0.25">
      <c r="D82" s="59"/>
      <c r="E82" s="32">
        <v>12</v>
      </c>
      <c r="F82" s="34">
        <v>1.3338461538461539</v>
      </c>
    </row>
    <row r="83" spans="4:6" x14ac:dyDescent="0.25">
      <c r="D83" s="59" t="s">
        <v>30</v>
      </c>
      <c r="E83" s="32">
        <v>3</v>
      </c>
      <c r="F83" s="34">
        <v>47.223333333333336</v>
      </c>
    </row>
    <row r="84" spans="4:6" x14ac:dyDescent="0.25">
      <c r="D84" s="59"/>
      <c r="E84" s="32">
        <v>4</v>
      </c>
      <c r="F84" s="34">
        <v>33.483333333333334</v>
      </c>
    </row>
    <row r="85" spans="4:6" x14ac:dyDescent="0.25">
      <c r="D85" s="59"/>
      <c r="E85" s="32">
        <v>5</v>
      </c>
      <c r="F85" s="34">
        <v>6.06</v>
      </c>
    </row>
    <row r="86" spans="4:6" x14ac:dyDescent="0.25">
      <c r="D86" s="59"/>
      <c r="E86" s="32">
        <v>6</v>
      </c>
      <c r="F86" s="34">
        <v>5.8133333333333335</v>
      </c>
    </row>
    <row r="87" spans="4:6" x14ac:dyDescent="0.25">
      <c r="D87" s="59"/>
      <c r="E87" s="32">
        <v>7</v>
      </c>
      <c r="F87" s="34">
        <v>0</v>
      </c>
    </row>
    <row r="88" spans="4:6" x14ac:dyDescent="0.25">
      <c r="D88" s="59"/>
      <c r="E88" s="32">
        <v>8</v>
      </c>
      <c r="F88" s="34">
        <v>0</v>
      </c>
    </row>
    <row r="89" spans="4:6" x14ac:dyDescent="0.25">
      <c r="D89" s="59"/>
      <c r="E89" s="32">
        <v>9</v>
      </c>
      <c r="F89" s="34">
        <v>89.44</v>
      </c>
    </row>
    <row r="90" spans="4:6" x14ac:dyDescent="0.25">
      <c r="D90" s="59"/>
      <c r="E90" s="32">
        <v>10</v>
      </c>
      <c r="F90" s="34">
        <v>0</v>
      </c>
    </row>
    <row r="91" spans="4:6" x14ac:dyDescent="0.25">
      <c r="D91" s="59"/>
      <c r="E91" s="32">
        <v>11</v>
      </c>
      <c r="F91" s="34">
        <v>0</v>
      </c>
    </row>
    <row r="92" spans="4:6" x14ac:dyDescent="0.25">
      <c r="D92" s="59"/>
      <c r="E92" s="32">
        <v>12</v>
      </c>
      <c r="F92" s="34">
        <v>0</v>
      </c>
    </row>
    <row r="93" spans="4:6" x14ac:dyDescent="0.25">
      <c r="D93" s="59" t="s">
        <v>31</v>
      </c>
      <c r="E93" s="32">
        <v>9</v>
      </c>
      <c r="F93" s="34">
        <v>0.57666666666666666</v>
      </c>
    </row>
    <row r="94" spans="4:6" x14ac:dyDescent="0.25">
      <c r="D94" s="59"/>
      <c r="E94" s="32">
        <v>10</v>
      </c>
      <c r="F94" s="34">
        <v>13.186666666666667</v>
      </c>
    </row>
    <row r="95" spans="4:6" x14ac:dyDescent="0.25">
      <c r="D95" s="59"/>
      <c r="E95" s="32">
        <v>11</v>
      </c>
      <c r="F95" s="34">
        <v>0</v>
      </c>
    </row>
    <row r="96" spans="4:6" x14ac:dyDescent="0.25">
      <c r="D96" s="59"/>
      <c r="E96" s="32">
        <v>12</v>
      </c>
      <c r="F96" s="34">
        <v>3.8533333333333335</v>
      </c>
    </row>
    <row r="97" spans="4:6" x14ac:dyDescent="0.25">
      <c r="D97" s="59" t="s">
        <v>32</v>
      </c>
      <c r="E97" s="32">
        <v>8</v>
      </c>
      <c r="F97" s="34">
        <v>2.4233333333333333</v>
      </c>
    </row>
    <row r="98" spans="4:6" x14ac:dyDescent="0.25">
      <c r="D98" s="59"/>
      <c r="E98" s="32">
        <v>9</v>
      </c>
      <c r="F98" s="34">
        <v>8.0933333333333337</v>
      </c>
    </row>
    <row r="99" spans="4:6" x14ac:dyDescent="0.25">
      <c r="D99" s="59"/>
      <c r="E99" s="32">
        <v>10</v>
      </c>
      <c r="F99" s="34">
        <v>6.3933333333333335</v>
      </c>
    </row>
    <row r="100" spans="4:6" x14ac:dyDescent="0.25">
      <c r="D100" s="59"/>
      <c r="E100" s="32">
        <v>11</v>
      </c>
      <c r="F100" s="34">
        <v>8.0933333333333337</v>
      </c>
    </row>
    <row r="101" spans="4:6" x14ac:dyDescent="0.25">
      <c r="D101" s="59"/>
      <c r="E101" s="32">
        <v>12</v>
      </c>
      <c r="F101" s="34">
        <v>0.28833333333333333</v>
      </c>
    </row>
    <row r="102" spans="4:6" x14ac:dyDescent="0.25">
      <c r="D102" s="59" t="s">
        <v>33</v>
      </c>
      <c r="E102" s="32">
        <v>9</v>
      </c>
      <c r="F102" s="34">
        <v>12.72</v>
      </c>
    </row>
    <row r="103" spans="4:6" x14ac:dyDescent="0.25">
      <c r="D103" s="59"/>
      <c r="E103" s="32">
        <v>10</v>
      </c>
      <c r="F103" s="34">
        <v>3.5450000000000004</v>
      </c>
    </row>
    <row r="104" spans="4:6" x14ac:dyDescent="0.25">
      <c r="D104" s="59"/>
      <c r="E104" s="32">
        <v>11</v>
      </c>
      <c r="F104" s="34">
        <v>23.106000000000002</v>
      </c>
    </row>
    <row r="105" spans="4:6" x14ac:dyDescent="0.25">
      <c r="D105" s="59"/>
      <c r="E105" s="32">
        <v>12</v>
      </c>
      <c r="F105" s="34">
        <v>0</v>
      </c>
    </row>
    <row r="106" spans="4:6" x14ac:dyDescent="0.25">
      <c r="D106" s="59" t="s">
        <v>34</v>
      </c>
      <c r="E106" s="32">
        <v>8</v>
      </c>
      <c r="F106" s="34">
        <v>0</v>
      </c>
    </row>
    <row r="107" spans="4:6" x14ac:dyDescent="0.25">
      <c r="D107" s="59"/>
      <c r="E107" s="32">
        <v>9</v>
      </c>
      <c r="F107" s="34">
        <v>8.67</v>
      </c>
    </row>
    <row r="108" spans="4:6" x14ac:dyDescent="0.25">
      <c r="D108" s="59"/>
      <c r="E108" s="32">
        <v>10</v>
      </c>
      <c r="F108" s="34">
        <v>11.29</v>
      </c>
    </row>
    <row r="109" spans="4:6" x14ac:dyDescent="0.25">
      <c r="D109" s="59"/>
      <c r="E109" s="32">
        <v>11</v>
      </c>
      <c r="F109" s="34">
        <v>4.7699999999999996</v>
      </c>
    </row>
    <row r="110" spans="4:6" x14ac:dyDescent="0.25">
      <c r="D110" s="59"/>
      <c r="E110" s="32">
        <v>12</v>
      </c>
      <c r="F110" s="34">
        <v>4.0466666666666669</v>
      </c>
    </row>
    <row r="111" spans="4:6" x14ac:dyDescent="0.25">
      <c r="D111" s="59" t="s">
        <v>35</v>
      </c>
      <c r="E111" s="32">
        <v>8</v>
      </c>
      <c r="F111" s="34">
        <v>6.06</v>
      </c>
    </row>
    <row r="112" spans="4:6" x14ac:dyDescent="0.25">
      <c r="D112" s="59"/>
      <c r="E112" s="32">
        <v>9</v>
      </c>
      <c r="F112" s="34">
        <v>20.593333333333334</v>
      </c>
    </row>
    <row r="113" spans="4:6" x14ac:dyDescent="0.25">
      <c r="D113" s="59"/>
      <c r="E113" s="32">
        <v>10</v>
      </c>
      <c r="F113" s="34">
        <v>2.3133333333333335</v>
      </c>
    </row>
    <row r="114" spans="4:6" x14ac:dyDescent="0.25">
      <c r="D114" s="59"/>
      <c r="E114" s="32">
        <v>11</v>
      </c>
      <c r="F114" s="34">
        <v>8.0933333333333337</v>
      </c>
    </row>
    <row r="115" spans="4:6" x14ac:dyDescent="0.25">
      <c r="D115" s="59"/>
      <c r="E115" s="32">
        <v>12</v>
      </c>
      <c r="F115" s="34">
        <v>5.78</v>
      </c>
    </row>
    <row r="116" spans="4:6" x14ac:dyDescent="0.25">
      <c r="D116" s="59" t="s">
        <v>36</v>
      </c>
      <c r="E116" s="32">
        <v>1</v>
      </c>
      <c r="F116" s="34">
        <v>8.875</v>
      </c>
    </row>
    <row r="117" spans="4:6" x14ac:dyDescent="0.25">
      <c r="D117" s="59"/>
      <c r="E117" s="32">
        <v>8</v>
      </c>
      <c r="F117" s="34">
        <v>0</v>
      </c>
    </row>
    <row r="118" spans="4:6" x14ac:dyDescent="0.25">
      <c r="D118" s="59"/>
      <c r="E118" s="32">
        <v>9</v>
      </c>
      <c r="F118" s="34">
        <v>0</v>
      </c>
    </row>
    <row r="119" spans="4:6" x14ac:dyDescent="0.25">
      <c r="D119" s="59"/>
      <c r="E119" s="32">
        <v>10</v>
      </c>
      <c r="F119" s="34">
        <v>0</v>
      </c>
    </row>
    <row r="120" spans="4:6" x14ac:dyDescent="0.25">
      <c r="D120" s="59"/>
      <c r="E120" s="32">
        <v>11</v>
      </c>
      <c r="F120" s="34">
        <v>6.5383333333333331</v>
      </c>
    </row>
    <row r="121" spans="4:6" x14ac:dyDescent="0.25">
      <c r="D121" s="59"/>
      <c r="E121" s="32">
        <v>12</v>
      </c>
      <c r="F121" s="34">
        <v>0</v>
      </c>
    </row>
    <row r="122" spans="4:6" x14ac:dyDescent="0.25">
      <c r="D122" s="59" t="s">
        <v>37</v>
      </c>
      <c r="E122" s="32">
        <v>2</v>
      </c>
      <c r="F122" s="34">
        <v>5.3925000000000001</v>
      </c>
    </row>
    <row r="123" spans="4:6" x14ac:dyDescent="0.25">
      <c r="D123" s="59"/>
      <c r="E123" s="32">
        <v>3</v>
      </c>
      <c r="F123" s="34">
        <v>0.72799999999999998</v>
      </c>
    </row>
    <row r="124" spans="4:6" x14ac:dyDescent="0.25">
      <c r="D124" s="59"/>
      <c r="E124" s="32">
        <v>4</v>
      </c>
      <c r="F124" s="34">
        <v>0</v>
      </c>
    </row>
    <row r="125" spans="4:6" x14ac:dyDescent="0.25">
      <c r="D125" s="59"/>
      <c r="E125" s="32">
        <v>9</v>
      </c>
      <c r="F125" s="34">
        <v>0</v>
      </c>
    </row>
    <row r="126" spans="4:6" x14ac:dyDescent="0.25">
      <c r="D126" s="59"/>
      <c r="E126" s="32">
        <v>10</v>
      </c>
      <c r="F126" s="34">
        <v>12.399999999999999</v>
      </c>
    </row>
    <row r="127" spans="4:6" x14ac:dyDescent="0.25">
      <c r="D127" s="59"/>
      <c r="E127" s="32">
        <v>11</v>
      </c>
      <c r="F127" s="34">
        <v>4.508</v>
      </c>
    </row>
    <row r="128" spans="4:6" x14ac:dyDescent="0.25">
      <c r="D128" s="59"/>
      <c r="E128" s="32">
        <v>12</v>
      </c>
      <c r="F128" s="34">
        <v>0</v>
      </c>
    </row>
    <row r="129" spans="4:6" x14ac:dyDescent="0.25">
      <c r="D129" s="59" t="s">
        <v>38</v>
      </c>
      <c r="E129" s="32">
        <v>8</v>
      </c>
      <c r="F129" s="34">
        <v>4.2416666666666663</v>
      </c>
    </row>
    <row r="130" spans="4:6" x14ac:dyDescent="0.25">
      <c r="D130" s="59"/>
      <c r="E130" s="32">
        <v>9</v>
      </c>
      <c r="F130" s="34">
        <v>0</v>
      </c>
    </row>
    <row r="131" spans="4:6" x14ac:dyDescent="0.25">
      <c r="D131" s="59"/>
      <c r="E131" s="32">
        <v>10</v>
      </c>
      <c r="F131" s="34">
        <v>4.1639999999999997</v>
      </c>
    </row>
    <row r="132" spans="4:6" x14ac:dyDescent="0.25">
      <c r="D132" s="59"/>
      <c r="E132" s="32">
        <v>11</v>
      </c>
      <c r="F132" s="34">
        <v>0.69199999999999995</v>
      </c>
    </row>
    <row r="133" spans="4:6" x14ac:dyDescent="0.25">
      <c r="D133" s="59"/>
      <c r="E133" s="32">
        <v>12</v>
      </c>
      <c r="F133" s="34">
        <v>0</v>
      </c>
    </row>
    <row r="134" spans="4:6" x14ac:dyDescent="0.25">
      <c r="D134" s="59" t="s">
        <v>39</v>
      </c>
      <c r="E134" s="32">
        <v>8</v>
      </c>
      <c r="F134" s="34">
        <v>2.4233333333333333</v>
      </c>
    </row>
    <row r="135" spans="4:6" x14ac:dyDescent="0.25">
      <c r="D135" s="59"/>
      <c r="E135" s="32">
        <v>9</v>
      </c>
      <c r="F135" s="34">
        <v>2.3133333333333335</v>
      </c>
    </row>
    <row r="136" spans="4:6" x14ac:dyDescent="0.25">
      <c r="D136" s="59"/>
      <c r="E136" s="32">
        <v>10</v>
      </c>
      <c r="F136" s="34">
        <v>14.896666666666667</v>
      </c>
    </row>
    <row r="137" spans="4:6" x14ac:dyDescent="0.25">
      <c r="D137" s="59"/>
      <c r="E137" s="32">
        <v>11</v>
      </c>
      <c r="F137" s="34">
        <v>2.3133333333333335</v>
      </c>
    </row>
    <row r="138" spans="4:6" x14ac:dyDescent="0.25">
      <c r="D138" s="59"/>
      <c r="E138" s="32">
        <v>12</v>
      </c>
      <c r="F138" s="34">
        <v>4.166666666666667</v>
      </c>
    </row>
    <row r="139" spans="4:6" x14ac:dyDescent="0.25">
      <c r="D139" s="59" t="s">
        <v>40</v>
      </c>
      <c r="E139" s="32">
        <v>9</v>
      </c>
      <c r="F139" s="34">
        <v>0</v>
      </c>
    </row>
    <row r="140" spans="4:6" x14ac:dyDescent="0.25">
      <c r="D140" s="59"/>
      <c r="E140" s="32">
        <v>10</v>
      </c>
      <c r="F140" s="34">
        <v>7.19</v>
      </c>
    </row>
    <row r="141" spans="4:6" x14ac:dyDescent="0.25">
      <c r="D141" s="59"/>
      <c r="E141" s="32">
        <v>11</v>
      </c>
      <c r="F141" s="34">
        <v>0</v>
      </c>
    </row>
    <row r="142" spans="4:6" x14ac:dyDescent="0.25">
      <c r="D142" s="59"/>
      <c r="E142" s="32">
        <v>12</v>
      </c>
      <c r="F142" s="34">
        <v>31.855555555555554</v>
      </c>
    </row>
    <row r="143" spans="4:6" x14ac:dyDescent="0.25">
      <c r="D143" s="59" t="s">
        <v>41</v>
      </c>
      <c r="E143" s="32">
        <v>1</v>
      </c>
      <c r="F143" s="34">
        <v>0</v>
      </c>
    </row>
    <row r="144" spans="4:6" x14ac:dyDescent="0.25">
      <c r="D144" s="59"/>
      <c r="E144" s="32">
        <v>2</v>
      </c>
      <c r="F144" s="34">
        <v>0</v>
      </c>
    </row>
    <row r="145" spans="4:6" x14ac:dyDescent="0.25">
      <c r="D145" s="59"/>
      <c r="E145" s="32">
        <v>3</v>
      </c>
      <c r="F145" s="34">
        <v>0</v>
      </c>
    </row>
    <row r="146" spans="4:6" x14ac:dyDescent="0.25">
      <c r="D146" s="59"/>
      <c r="E146" s="32">
        <v>4</v>
      </c>
      <c r="F146" s="34">
        <v>31.060000000000002</v>
      </c>
    </row>
    <row r="147" spans="4:6" x14ac:dyDescent="0.25">
      <c r="D147" s="59"/>
      <c r="E147" s="32">
        <v>5</v>
      </c>
      <c r="F147" s="34">
        <v>30.813333333333333</v>
      </c>
    </row>
    <row r="148" spans="4:6" x14ac:dyDescent="0.25">
      <c r="D148" s="59"/>
      <c r="E148" s="32">
        <v>9</v>
      </c>
      <c r="F148" s="34">
        <v>0</v>
      </c>
    </row>
    <row r="149" spans="4:6" x14ac:dyDescent="0.25">
      <c r="D149" s="59"/>
      <c r="E149" s="32">
        <v>10</v>
      </c>
      <c r="F149" s="34">
        <v>0</v>
      </c>
    </row>
    <row r="150" spans="4:6" x14ac:dyDescent="0.25">
      <c r="D150" s="59"/>
      <c r="E150" s="32">
        <v>11</v>
      </c>
      <c r="F150" s="34">
        <v>0</v>
      </c>
    </row>
    <row r="151" spans="4:6" x14ac:dyDescent="0.25">
      <c r="D151" s="59"/>
      <c r="E151" s="32">
        <v>12</v>
      </c>
      <c r="F151" s="34">
        <v>11.56</v>
      </c>
    </row>
    <row r="152" spans="4:6" x14ac:dyDescent="0.25">
      <c r="D152" s="59" t="s">
        <v>42</v>
      </c>
      <c r="E152" s="32">
        <v>10</v>
      </c>
      <c r="F152" s="34">
        <v>0</v>
      </c>
    </row>
    <row r="153" spans="4:6" x14ac:dyDescent="0.25">
      <c r="D153" s="59"/>
      <c r="E153" s="32">
        <v>11</v>
      </c>
      <c r="F153" s="34">
        <v>88.44</v>
      </c>
    </row>
    <row r="154" spans="4:6" x14ac:dyDescent="0.25">
      <c r="D154" s="59"/>
      <c r="E154" s="32">
        <v>12</v>
      </c>
      <c r="F154" s="34">
        <v>18.28</v>
      </c>
    </row>
    <row r="155" spans="4:6" x14ac:dyDescent="0.25">
      <c r="D155" s="59" t="s">
        <v>43</v>
      </c>
      <c r="E155" s="32">
        <v>9</v>
      </c>
      <c r="F155" s="34">
        <v>91.313333333333333</v>
      </c>
    </row>
    <row r="156" spans="4:6" x14ac:dyDescent="0.25">
      <c r="D156" s="59"/>
      <c r="E156" s="32">
        <v>10</v>
      </c>
      <c r="F156" s="34">
        <v>85.84</v>
      </c>
    </row>
    <row r="157" spans="4:6" x14ac:dyDescent="0.25">
      <c r="D157" s="59"/>
      <c r="E157" s="32">
        <v>11</v>
      </c>
      <c r="F157" s="34">
        <v>82.37</v>
      </c>
    </row>
    <row r="158" spans="4:6" x14ac:dyDescent="0.25">
      <c r="D158" s="59"/>
      <c r="E158" s="32">
        <v>12</v>
      </c>
      <c r="F158" s="34">
        <v>8.67</v>
      </c>
    </row>
    <row r="159" spans="4:6" x14ac:dyDescent="0.25">
      <c r="D159" s="59" t="s">
        <v>44</v>
      </c>
      <c r="E159" s="32">
        <v>8</v>
      </c>
      <c r="F159" s="34">
        <v>88.89</v>
      </c>
    </row>
    <row r="160" spans="4:6" x14ac:dyDescent="0.25">
      <c r="D160" s="59"/>
      <c r="E160" s="32">
        <v>9</v>
      </c>
      <c r="F160" s="34">
        <v>87.86</v>
      </c>
    </row>
    <row r="161" spans="4:6" x14ac:dyDescent="0.25">
      <c r="D161" s="59"/>
      <c r="E161" s="32">
        <v>10</v>
      </c>
      <c r="F161" s="34">
        <v>90.173333333333332</v>
      </c>
    </row>
    <row r="162" spans="4:6" x14ac:dyDescent="0.25">
      <c r="D162" s="59"/>
      <c r="E162" s="32">
        <v>11</v>
      </c>
      <c r="F162" s="34">
        <v>95.103333333333339</v>
      </c>
    </row>
    <row r="163" spans="4:6" x14ac:dyDescent="0.25">
      <c r="D163" s="59"/>
      <c r="E163" s="32">
        <v>12</v>
      </c>
      <c r="F163" s="34">
        <v>92.306666666666672</v>
      </c>
    </row>
    <row r="164" spans="4:6" x14ac:dyDescent="0.25">
      <c r="D164" s="59" t="s">
        <v>45</v>
      </c>
      <c r="E164" s="32">
        <v>8</v>
      </c>
      <c r="F164" s="34">
        <v>88.89</v>
      </c>
    </row>
    <row r="165" spans="4:6" x14ac:dyDescent="0.25">
      <c r="D165" s="59"/>
      <c r="E165" s="32">
        <v>9</v>
      </c>
      <c r="F165" s="34">
        <v>90.173333333333332</v>
      </c>
    </row>
    <row r="166" spans="4:6" x14ac:dyDescent="0.25">
      <c r="D166" s="59"/>
      <c r="E166" s="32">
        <v>10</v>
      </c>
      <c r="F166" s="34">
        <v>90.173333333333332</v>
      </c>
    </row>
    <row r="167" spans="4:6" x14ac:dyDescent="0.25">
      <c r="D167" s="59"/>
      <c r="E167" s="32">
        <v>11</v>
      </c>
      <c r="F167" s="34">
        <v>90.173333333333332</v>
      </c>
    </row>
    <row r="168" spans="4:6" x14ac:dyDescent="0.25">
      <c r="D168" s="59"/>
      <c r="E168" s="32">
        <v>12</v>
      </c>
      <c r="F168" s="34">
        <v>46.976666666666667</v>
      </c>
    </row>
    <row r="169" spans="4:6" x14ac:dyDescent="0.25">
      <c r="D169" s="59" t="s">
        <v>656</v>
      </c>
      <c r="E169" s="32">
        <v>2</v>
      </c>
      <c r="F169" s="34">
        <v>0</v>
      </c>
    </row>
    <row r="170" spans="4:6" x14ac:dyDescent="0.25">
      <c r="D170" s="59"/>
      <c r="E170" s="32">
        <v>9</v>
      </c>
      <c r="F170" s="34">
        <v>0</v>
      </c>
    </row>
    <row r="171" spans="4:6" x14ac:dyDescent="0.25">
      <c r="D171" s="59"/>
      <c r="E171" s="32">
        <v>10</v>
      </c>
      <c r="F171" s="34">
        <v>2.3966666666666669</v>
      </c>
    </row>
    <row r="172" spans="4:6" x14ac:dyDescent="0.25">
      <c r="D172" s="59"/>
      <c r="E172" s="32">
        <v>11</v>
      </c>
      <c r="F172" s="34">
        <v>0</v>
      </c>
    </row>
    <row r="173" spans="4:6" x14ac:dyDescent="0.25">
      <c r="D173" s="59" t="s">
        <v>47</v>
      </c>
      <c r="E173" s="32">
        <v>2</v>
      </c>
      <c r="F173" s="34">
        <v>0</v>
      </c>
    </row>
    <row r="174" spans="4:6" x14ac:dyDescent="0.25">
      <c r="D174" s="59"/>
      <c r="E174" s="32">
        <v>3</v>
      </c>
      <c r="F174" s="34">
        <v>37.119999999999997</v>
      </c>
    </row>
    <row r="175" spans="4:6" x14ac:dyDescent="0.25">
      <c r="D175" s="59"/>
      <c r="E175" s="32">
        <v>4</v>
      </c>
      <c r="F175" s="34">
        <v>18.75</v>
      </c>
    </row>
    <row r="176" spans="4:6" x14ac:dyDescent="0.25">
      <c r="D176" s="59"/>
      <c r="E176" s="32">
        <v>5</v>
      </c>
      <c r="F176" s="34">
        <v>14.546666666666667</v>
      </c>
    </row>
    <row r="177" spans="4:6" x14ac:dyDescent="0.25">
      <c r="D177" s="59"/>
      <c r="E177" s="32">
        <v>9</v>
      </c>
      <c r="F177" s="34">
        <v>30.78</v>
      </c>
    </row>
    <row r="178" spans="4:6" x14ac:dyDescent="0.25">
      <c r="D178" s="59"/>
      <c r="E178" s="32">
        <v>10</v>
      </c>
      <c r="F178" s="34">
        <v>14.37</v>
      </c>
    </row>
    <row r="179" spans="4:6" x14ac:dyDescent="0.25">
      <c r="D179" s="59"/>
      <c r="E179" s="32">
        <v>12</v>
      </c>
      <c r="F179" s="34">
        <v>0</v>
      </c>
    </row>
    <row r="180" spans="4:6" x14ac:dyDescent="0.25">
      <c r="D180" s="59" t="s">
        <v>48</v>
      </c>
      <c r="E180" s="32">
        <v>8</v>
      </c>
      <c r="F180" s="34">
        <v>91.313333333333333</v>
      </c>
    </row>
    <row r="181" spans="4:6" x14ac:dyDescent="0.25">
      <c r="D181" s="59"/>
      <c r="E181" s="32">
        <v>9</v>
      </c>
      <c r="F181" s="34">
        <v>85.259999999999991</v>
      </c>
    </row>
    <row r="182" spans="4:6" x14ac:dyDescent="0.25">
      <c r="D182" s="59"/>
      <c r="E182" s="32">
        <v>10</v>
      </c>
      <c r="F182" s="34">
        <v>90.173333333333332</v>
      </c>
    </row>
    <row r="183" spans="4:6" x14ac:dyDescent="0.25">
      <c r="D183" s="59"/>
      <c r="E183" s="32">
        <v>11</v>
      </c>
      <c r="F183" s="34">
        <v>88.113333333333344</v>
      </c>
    </row>
    <row r="184" spans="4:6" x14ac:dyDescent="0.25">
      <c r="D184" s="59"/>
      <c r="E184" s="32">
        <v>12</v>
      </c>
      <c r="F184" s="34">
        <v>82.08</v>
      </c>
    </row>
    <row r="185" spans="4:6" x14ac:dyDescent="0.25">
      <c r="D185" s="59" t="s">
        <v>49</v>
      </c>
      <c r="E185" s="32">
        <v>1</v>
      </c>
      <c r="F185" s="34">
        <v>0</v>
      </c>
    </row>
    <row r="186" spans="4:6" x14ac:dyDescent="0.25">
      <c r="D186" s="59"/>
      <c r="E186" s="32">
        <v>3</v>
      </c>
      <c r="F186" s="34">
        <v>2.4233333333333333</v>
      </c>
    </row>
    <row r="187" spans="4:6" x14ac:dyDescent="0.25">
      <c r="D187" s="59"/>
      <c r="E187" s="32">
        <v>4</v>
      </c>
      <c r="F187" s="34">
        <v>0</v>
      </c>
    </row>
    <row r="188" spans="4:6" x14ac:dyDescent="0.25">
      <c r="D188" s="59"/>
      <c r="E188" s="32">
        <v>5</v>
      </c>
      <c r="F188" s="34">
        <v>0</v>
      </c>
    </row>
    <row r="189" spans="4:6" x14ac:dyDescent="0.25">
      <c r="D189" s="59"/>
      <c r="E189" s="32">
        <v>6</v>
      </c>
      <c r="F189" s="34">
        <v>0</v>
      </c>
    </row>
    <row r="190" spans="4:6" x14ac:dyDescent="0.25">
      <c r="D190" s="59"/>
      <c r="E190" s="32">
        <v>7</v>
      </c>
      <c r="F190" s="34">
        <v>0</v>
      </c>
    </row>
    <row r="191" spans="4:6" x14ac:dyDescent="0.25">
      <c r="D191" s="59"/>
      <c r="E191" s="32">
        <v>8</v>
      </c>
      <c r="F191" s="34">
        <v>12.5</v>
      </c>
    </row>
    <row r="192" spans="4:6" x14ac:dyDescent="0.25">
      <c r="D192" s="59"/>
      <c r="E192" s="32">
        <v>9</v>
      </c>
      <c r="F192" s="34">
        <v>0</v>
      </c>
    </row>
    <row r="193" spans="4:6" x14ac:dyDescent="0.25">
      <c r="D193" s="59"/>
      <c r="E193" s="32">
        <v>10</v>
      </c>
      <c r="F193" s="34">
        <v>0</v>
      </c>
    </row>
    <row r="194" spans="4:6" x14ac:dyDescent="0.25">
      <c r="D194" s="59"/>
      <c r="E194" s="32">
        <v>11</v>
      </c>
      <c r="F194" s="34">
        <v>0</v>
      </c>
    </row>
    <row r="195" spans="4:6" x14ac:dyDescent="0.25">
      <c r="D195" s="59"/>
      <c r="E195" s="32">
        <v>12</v>
      </c>
      <c r="F195" s="34">
        <v>0</v>
      </c>
    </row>
    <row r="196" spans="4:6" x14ac:dyDescent="0.25">
      <c r="D196" s="59" t="s">
        <v>50</v>
      </c>
      <c r="E196" s="32">
        <v>8</v>
      </c>
      <c r="F196" s="34">
        <v>8.4833333333333325</v>
      </c>
    </row>
    <row r="197" spans="4:6" x14ac:dyDescent="0.25">
      <c r="D197" s="59"/>
      <c r="E197" s="32">
        <v>9</v>
      </c>
      <c r="F197" s="34">
        <v>8.0933333333333337</v>
      </c>
    </row>
    <row r="198" spans="4:6" x14ac:dyDescent="0.25">
      <c r="D198" s="59"/>
      <c r="E198" s="32">
        <v>11</v>
      </c>
      <c r="F198" s="34">
        <v>8.0933333333333337</v>
      </c>
    </row>
    <row r="199" spans="4:6" x14ac:dyDescent="0.25">
      <c r="D199" s="59" t="s">
        <v>51</v>
      </c>
      <c r="E199" s="32">
        <v>8</v>
      </c>
      <c r="F199" s="34">
        <v>8.4833333333333325</v>
      </c>
    </row>
    <row r="200" spans="4:6" x14ac:dyDescent="0.25">
      <c r="D200" s="59"/>
      <c r="E200" s="32">
        <v>9</v>
      </c>
      <c r="F200" s="34">
        <v>10.753333333333332</v>
      </c>
    </row>
    <row r="201" spans="4:6" x14ac:dyDescent="0.25">
      <c r="D201" s="59"/>
      <c r="E201" s="32">
        <v>10</v>
      </c>
      <c r="F201" s="34">
        <v>0</v>
      </c>
    </row>
    <row r="202" spans="4:6" x14ac:dyDescent="0.25">
      <c r="D202" s="59"/>
      <c r="E202" s="32">
        <v>11</v>
      </c>
      <c r="F202" s="34">
        <v>38.986666666666672</v>
      </c>
    </row>
    <row r="203" spans="4:6" x14ac:dyDescent="0.25">
      <c r="D203" s="59"/>
      <c r="E203" s="32">
        <v>12</v>
      </c>
      <c r="F203" s="34">
        <v>17.34</v>
      </c>
    </row>
    <row r="204" spans="4:6" x14ac:dyDescent="0.25">
      <c r="D204" s="59" t="s">
        <v>52</v>
      </c>
      <c r="E204" s="32">
        <v>8</v>
      </c>
      <c r="F204" s="34">
        <v>0</v>
      </c>
    </row>
    <row r="205" spans="4:6" x14ac:dyDescent="0.25">
      <c r="D205" s="59"/>
      <c r="E205" s="32">
        <v>9</v>
      </c>
      <c r="F205" s="34">
        <v>0</v>
      </c>
    </row>
    <row r="206" spans="4:6" x14ac:dyDescent="0.25">
      <c r="D206" s="59"/>
      <c r="E206" s="32">
        <v>10</v>
      </c>
      <c r="F206" s="34">
        <v>2.3966666666666669</v>
      </c>
    </row>
    <row r="207" spans="4:6" x14ac:dyDescent="0.25">
      <c r="D207" s="59"/>
      <c r="E207" s="32">
        <v>11</v>
      </c>
      <c r="F207" s="34">
        <v>8.0933333333333337</v>
      </c>
    </row>
    <row r="208" spans="4:6" x14ac:dyDescent="0.25">
      <c r="D208" s="59" t="s">
        <v>53</v>
      </c>
      <c r="E208" s="32">
        <v>9</v>
      </c>
      <c r="F208" s="34">
        <v>69.339999999999989</v>
      </c>
    </row>
    <row r="209" spans="4:6" x14ac:dyDescent="0.25">
      <c r="D209" s="59"/>
      <c r="E209" s="32">
        <v>10</v>
      </c>
      <c r="F209" s="34">
        <v>90.594999999999985</v>
      </c>
    </row>
    <row r="210" spans="4:6" x14ac:dyDescent="0.25">
      <c r="D210" s="59" t="s">
        <v>754</v>
      </c>
      <c r="E210" s="32">
        <v>9</v>
      </c>
      <c r="F210" s="34">
        <v>70.52</v>
      </c>
    </row>
    <row r="211" spans="4:6" x14ac:dyDescent="0.25">
      <c r="D211" s="59"/>
      <c r="E211" s="32">
        <v>11</v>
      </c>
      <c r="F211" s="34">
        <v>64.34</v>
      </c>
    </row>
    <row r="212" spans="4:6" x14ac:dyDescent="0.25">
      <c r="D212" s="59"/>
      <c r="E212" s="32">
        <v>12</v>
      </c>
      <c r="F212" s="34">
        <v>11.56</v>
      </c>
    </row>
    <row r="213" spans="4:6" x14ac:dyDescent="0.25">
      <c r="D213" s="59" t="s">
        <v>55</v>
      </c>
      <c r="E213" s="32">
        <v>8</v>
      </c>
      <c r="F213" s="34">
        <v>91.716666666666654</v>
      </c>
    </row>
    <row r="214" spans="4:6" x14ac:dyDescent="0.25">
      <c r="D214" s="59"/>
      <c r="E214" s="32">
        <v>9</v>
      </c>
      <c r="F214" s="34">
        <v>88.24666666666667</v>
      </c>
    </row>
    <row r="215" spans="4:6" x14ac:dyDescent="0.25">
      <c r="D215" s="59"/>
      <c r="E215" s="32">
        <v>10</v>
      </c>
      <c r="F215" s="34">
        <v>96.339999999999989</v>
      </c>
    </row>
    <row r="216" spans="4:6" x14ac:dyDescent="0.25">
      <c r="D216" s="59"/>
      <c r="E216" s="32">
        <v>11</v>
      </c>
      <c r="F216" s="34">
        <v>95.57</v>
      </c>
    </row>
    <row r="217" spans="4:6" x14ac:dyDescent="0.25">
      <c r="D217" s="59" t="s">
        <v>56</v>
      </c>
      <c r="E217" s="32">
        <v>9</v>
      </c>
      <c r="F217" s="34">
        <v>0</v>
      </c>
    </row>
    <row r="218" spans="4:6" x14ac:dyDescent="0.25">
      <c r="D218" s="59"/>
      <c r="E218" s="32">
        <v>10</v>
      </c>
      <c r="F218" s="34">
        <v>2.3966666666666669</v>
      </c>
    </row>
    <row r="219" spans="4:6" x14ac:dyDescent="0.25">
      <c r="D219" s="59"/>
      <c r="E219" s="32">
        <v>11</v>
      </c>
      <c r="F219" s="34">
        <v>8.0933333333333337</v>
      </c>
    </row>
    <row r="220" spans="4:6" x14ac:dyDescent="0.25">
      <c r="D220" s="59"/>
      <c r="E220" s="32">
        <v>12</v>
      </c>
      <c r="F220" s="34">
        <v>0</v>
      </c>
    </row>
    <row r="221" spans="4:6" x14ac:dyDescent="0.25">
      <c r="D221" s="59" t="s">
        <v>57</v>
      </c>
      <c r="E221" s="32">
        <v>8</v>
      </c>
      <c r="F221" s="34">
        <v>3.6349999999999998</v>
      </c>
    </row>
    <row r="222" spans="4:6" x14ac:dyDescent="0.25">
      <c r="D222" s="59"/>
      <c r="E222" s="32">
        <v>9</v>
      </c>
      <c r="F222" s="34">
        <v>0</v>
      </c>
    </row>
    <row r="223" spans="4:6" x14ac:dyDescent="0.25">
      <c r="D223" s="59"/>
      <c r="E223" s="32">
        <v>10</v>
      </c>
      <c r="F223" s="34">
        <v>18.75</v>
      </c>
    </row>
    <row r="224" spans="4:6" x14ac:dyDescent="0.25">
      <c r="D224" s="59"/>
      <c r="E224" s="32">
        <v>11</v>
      </c>
      <c r="F224" s="34">
        <v>25</v>
      </c>
    </row>
    <row r="225" spans="4:6" x14ac:dyDescent="0.25">
      <c r="D225" s="59"/>
      <c r="E225" s="32">
        <v>12</v>
      </c>
      <c r="F225" s="34">
        <v>0</v>
      </c>
    </row>
    <row r="226" spans="4:6" x14ac:dyDescent="0.25">
      <c r="D226" s="59" t="s">
        <v>58</v>
      </c>
      <c r="E226" s="32">
        <v>2</v>
      </c>
      <c r="F226" s="34">
        <v>97.373333333333335</v>
      </c>
    </row>
    <row r="227" spans="4:6" x14ac:dyDescent="0.25">
      <c r="D227" s="59"/>
      <c r="E227" s="32">
        <v>3</v>
      </c>
      <c r="F227" s="34">
        <v>96.97</v>
      </c>
    </row>
    <row r="228" spans="4:6" x14ac:dyDescent="0.25">
      <c r="D228" s="59"/>
      <c r="E228" s="32">
        <v>4</v>
      </c>
      <c r="F228" s="34">
        <v>97.373333333333335</v>
      </c>
    </row>
    <row r="229" spans="4:6" x14ac:dyDescent="0.25">
      <c r="D229" s="59"/>
      <c r="E229" s="32">
        <v>5</v>
      </c>
      <c r="F229" s="34">
        <v>97.373333333333335</v>
      </c>
    </row>
    <row r="230" spans="4:6" x14ac:dyDescent="0.25">
      <c r="D230" s="59"/>
      <c r="E230" s="32">
        <v>6</v>
      </c>
      <c r="F230" s="34">
        <v>96.816666666666663</v>
      </c>
    </row>
    <row r="231" spans="4:6" x14ac:dyDescent="0.25">
      <c r="D231" s="59"/>
      <c r="E231" s="32">
        <v>7</v>
      </c>
      <c r="F231" s="34">
        <v>94.95</v>
      </c>
    </row>
    <row r="232" spans="4:6" x14ac:dyDescent="0.25">
      <c r="D232" s="59"/>
      <c r="E232" s="32">
        <v>8</v>
      </c>
      <c r="F232" s="34">
        <v>97.373333333333335</v>
      </c>
    </row>
    <row r="233" spans="4:6" x14ac:dyDescent="0.25">
      <c r="D233" s="59"/>
      <c r="E233" s="32">
        <v>9</v>
      </c>
      <c r="F233" s="34">
        <v>95.953333333333333</v>
      </c>
    </row>
    <row r="234" spans="4:6" x14ac:dyDescent="0.25">
      <c r="D234" s="59"/>
      <c r="E234" s="32">
        <v>10</v>
      </c>
      <c r="F234" s="34">
        <v>97.006666666666661</v>
      </c>
    </row>
    <row r="235" spans="4:6" x14ac:dyDescent="0.25">
      <c r="D235" s="59"/>
      <c r="E235" s="32">
        <v>11</v>
      </c>
      <c r="F235" s="34">
        <v>95.103333333333339</v>
      </c>
    </row>
    <row r="236" spans="4:6" x14ac:dyDescent="0.25">
      <c r="D236" s="59"/>
      <c r="E236" s="32">
        <v>12</v>
      </c>
      <c r="F236" s="34">
        <v>95.52833333333335</v>
      </c>
    </row>
    <row r="237" spans="4:6" x14ac:dyDescent="0.25">
      <c r="F237" s="34"/>
    </row>
    <row r="242" spans="7:12" ht="84" customHeight="1" x14ac:dyDescent="0.25">
      <c r="G242" s="24" t="s">
        <v>3</v>
      </c>
      <c r="H242" s="24" t="s">
        <v>85</v>
      </c>
      <c r="I242" s="24" t="s">
        <v>86</v>
      </c>
    </row>
    <row r="243" spans="7:12" ht="8.25" customHeight="1" x14ac:dyDescent="0.25">
      <c r="G243" s="32" t="s">
        <v>13</v>
      </c>
      <c r="H243" s="34">
        <v>12.707391304347825</v>
      </c>
      <c r="I243" s="38" t="s">
        <v>90</v>
      </c>
      <c r="K243" s="44">
        <v>12.707391304347825</v>
      </c>
      <c r="L243" s="45">
        <f>H243-K243</f>
        <v>0</v>
      </c>
    </row>
    <row r="244" spans="7:12" ht="8.25" customHeight="1" x14ac:dyDescent="0.25">
      <c r="G244" s="32" t="s">
        <v>14</v>
      </c>
      <c r="H244" s="34">
        <v>8.7738888888888891</v>
      </c>
      <c r="I244" s="38" t="s">
        <v>90</v>
      </c>
      <c r="K244" s="44">
        <v>8.7738888888888891</v>
      </c>
      <c r="L244" s="45">
        <f t="shared" ref="L244:L288" si="0">H244-K244</f>
        <v>0</v>
      </c>
    </row>
    <row r="245" spans="7:12" ht="8.25" customHeight="1" x14ac:dyDescent="0.25">
      <c r="G245" s="32" t="s">
        <v>15</v>
      </c>
      <c r="H245" s="34">
        <v>10.50047619047619</v>
      </c>
      <c r="I245" s="38" t="s">
        <v>90</v>
      </c>
      <c r="K245" s="44">
        <v>10.50047619047619</v>
      </c>
      <c r="L245" s="45">
        <f t="shared" si="0"/>
        <v>0</v>
      </c>
    </row>
    <row r="246" spans="7:12" ht="8.25" customHeight="1" x14ac:dyDescent="0.25">
      <c r="G246" s="32" t="s">
        <v>16</v>
      </c>
      <c r="H246" s="34">
        <v>5.9537931034482758</v>
      </c>
      <c r="I246" s="38" t="s">
        <v>90</v>
      </c>
      <c r="K246" s="44">
        <v>5.9537931034482758</v>
      </c>
      <c r="L246" s="45">
        <f t="shared" si="0"/>
        <v>0</v>
      </c>
    </row>
    <row r="247" spans="7:12" ht="8.25" customHeight="1" x14ac:dyDescent="0.25">
      <c r="G247" s="32" t="s">
        <v>153</v>
      </c>
      <c r="H247" s="34">
        <v>2.0897619047619047</v>
      </c>
      <c r="I247" s="39" t="s">
        <v>155</v>
      </c>
      <c r="K247" s="44">
        <v>2.0897619047619047</v>
      </c>
      <c r="L247" s="45">
        <f t="shared" si="0"/>
        <v>0</v>
      </c>
    </row>
    <row r="248" spans="7:12" ht="8.25" customHeight="1" x14ac:dyDescent="0.25">
      <c r="G248" s="32" t="s">
        <v>18</v>
      </c>
      <c r="H248" s="34">
        <v>58.01</v>
      </c>
      <c r="I248" s="40" t="s">
        <v>89</v>
      </c>
      <c r="K248" s="44">
        <v>58.01</v>
      </c>
      <c r="L248" s="45">
        <f t="shared" si="0"/>
        <v>0</v>
      </c>
    </row>
    <row r="249" spans="7:12" ht="8.25" customHeight="1" x14ac:dyDescent="0.25">
      <c r="G249" s="32" t="s">
        <v>19</v>
      </c>
      <c r="H249" s="34">
        <v>94.68692307692308</v>
      </c>
      <c r="I249" s="41" t="s">
        <v>194</v>
      </c>
      <c r="K249" s="44">
        <v>94.68692307692308</v>
      </c>
      <c r="L249" s="45">
        <f t="shared" si="0"/>
        <v>0</v>
      </c>
    </row>
    <row r="250" spans="7:12" ht="8.25" customHeight="1" x14ac:dyDescent="0.25">
      <c r="G250" s="42" t="s">
        <v>20</v>
      </c>
      <c r="H250" s="34">
        <v>4.0750000000000002</v>
      </c>
      <c r="I250" s="39" t="s">
        <v>155</v>
      </c>
      <c r="K250" s="44">
        <v>4.0750000000000002</v>
      </c>
      <c r="L250" s="45">
        <f t="shared" si="0"/>
        <v>0</v>
      </c>
    </row>
    <row r="251" spans="7:12" ht="8.25" customHeight="1" x14ac:dyDescent="0.25">
      <c r="G251" s="32" t="s">
        <v>21</v>
      </c>
      <c r="H251" s="34">
        <v>0</v>
      </c>
      <c r="I251" s="39" t="s">
        <v>155</v>
      </c>
      <c r="K251" s="44">
        <v>0</v>
      </c>
      <c r="L251" s="45">
        <f t="shared" si="0"/>
        <v>0</v>
      </c>
    </row>
    <row r="252" spans="7:12" ht="8.25" customHeight="1" x14ac:dyDescent="0.25">
      <c r="G252" s="32" t="s">
        <v>22</v>
      </c>
      <c r="H252" s="34">
        <v>7.6923076923076925</v>
      </c>
      <c r="I252" s="38" t="s">
        <v>90</v>
      </c>
      <c r="K252" s="44">
        <v>7.6923076923076925</v>
      </c>
      <c r="L252" s="45">
        <f t="shared" si="0"/>
        <v>0</v>
      </c>
    </row>
    <row r="253" spans="7:12" ht="8.25" customHeight="1" x14ac:dyDescent="0.25">
      <c r="G253" s="32" t="s">
        <v>23</v>
      </c>
      <c r="H253" s="34">
        <v>40.248888888888892</v>
      </c>
      <c r="I253" s="40" t="s">
        <v>89</v>
      </c>
      <c r="K253" s="44">
        <v>40.248888888888892</v>
      </c>
      <c r="L253" s="45">
        <f t="shared" si="0"/>
        <v>0</v>
      </c>
    </row>
    <row r="254" spans="7:12" ht="8.25" customHeight="1" x14ac:dyDescent="0.25">
      <c r="G254" s="32" t="s">
        <v>24</v>
      </c>
      <c r="H254" s="34">
        <v>20.091111111111111</v>
      </c>
      <c r="I254" s="43" t="s">
        <v>265</v>
      </c>
      <c r="K254" s="44">
        <v>20.091111111111111</v>
      </c>
      <c r="L254" s="45">
        <f t="shared" si="0"/>
        <v>0</v>
      </c>
    </row>
    <row r="255" spans="7:12" ht="8.25" customHeight="1" x14ac:dyDescent="0.25">
      <c r="G255" s="32" t="s">
        <v>25</v>
      </c>
      <c r="H255" s="34">
        <v>13.883333333333333</v>
      </c>
      <c r="I255" s="38" t="s">
        <v>90</v>
      </c>
      <c r="K255" s="44">
        <v>13.883333333333333</v>
      </c>
      <c r="L255" s="45">
        <f t="shared" si="0"/>
        <v>0</v>
      </c>
    </row>
    <row r="256" spans="7:12" ht="8.25" customHeight="1" x14ac:dyDescent="0.25">
      <c r="G256" s="32" t="s">
        <v>26</v>
      </c>
      <c r="H256" s="34">
        <v>5.2746666666666666</v>
      </c>
      <c r="I256" s="38" t="s">
        <v>90</v>
      </c>
      <c r="K256" s="44">
        <v>5.2746666666666666</v>
      </c>
      <c r="L256" s="45">
        <f t="shared" si="0"/>
        <v>0</v>
      </c>
    </row>
    <row r="257" spans="7:12" ht="8.25" customHeight="1" x14ac:dyDescent="0.25">
      <c r="G257" s="32" t="s">
        <v>27</v>
      </c>
      <c r="H257" s="34">
        <v>1.3121428571428571</v>
      </c>
      <c r="I257" s="39" t="s">
        <v>155</v>
      </c>
      <c r="K257" s="44">
        <v>1.3121428571428571</v>
      </c>
      <c r="L257" s="45">
        <f t="shared" si="0"/>
        <v>0</v>
      </c>
    </row>
    <row r="258" spans="7:12" ht="8.25" customHeight="1" x14ac:dyDescent="0.25">
      <c r="G258" s="32" t="s">
        <v>28</v>
      </c>
      <c r="H258" s="34">
        <v>0</v>
      </c>
      <c r="I258" s="39" t="s">
        <v>155</v>
      </c>
      <c r="K258" s="44">
        <v>0</v>
      </c>
      <c r="L258" s="45">
        <f t="shared" si="0"/>
        <v>0</v>
      </c>
    </row>
    <row r="259" spans="7:12" ht="8.25" customHeight="1" x14ac:dyDescent="0.25">
      <c r="G259" s="32" t="s">
        <v>29</v>
      </c>
      <c r="H259" s="34">
        <v>12.124999999999998</v>
      </c>
      <c r="I259" s="38" t="s">
        <v>90</v>
      </c>
      <c r="K259" s="44">
        <v>12.124999999999998</v>
      </c>
      <c r="L259" s="45">
        <f t="shared" si="0"/>
        <v>0</v>
      </c>
    </row>
    <row r="260" spans="7:12" ht="8.25" customHeight="1" x14ac:dyDescent="0.25">
      <c r="G260" s="32" t="s">
        <v>30</v>
      </c>
      <c r="H260" s="34">
        <v>16.547272727272727</v>
      </c>
      <c r="I260" s="43" t="s">
        <v>265</v>
      </c>
      <c r="K260" s="44">
        <v>16.547272727272727</v>
      </c>
      <c r="L260" s="45">
        <f t="shared" si="0"/>
        <v>0</v>
      </c>
    </row>
    <row r="261" spans="7:12" ht="8.25" customHeight="1" x14ac:dyDescent="0.25">
      <c r="G261" s="32" t="s">
        <v>31</v>
      </c>
      <c r="H261" s="34">
        <v>5.5014285714285718</v>
      </c>
      <c r="I261" s="38" t="s">
        <v>90</v>
      </c>
      <c r="K261" s="44">
        <v>5.5014285714285718</v>
      </c>
      <c r="L261" s="45">
        <f t="shared" si="0"/>
        <v>0</v>
      </c>
    </row>
    <row r="262" spans="7:12" ht="8.25" customHeight="1" x14ac:dyDescent="0.25">
      <c r="G262" s="32" t="s">
        <v>32</v>
      </c>
      <c r="H262" s="34">
        <v>5.1622222222222218</v>
      </c>
      <c r="I262" s="38" t="s">
        <v>90</v>
      </c>
      <c r="K262" s="44">
        <v>5.1622222222222218</v>
      </c>
      <c r="L262" s="45">
        <f t="shared" si="0"/>
        <v>0</v>
      </c>
    </row>
    <row r="263" spans="7:12" ht="8.25" customHeight="1" x14ac:dyDescent="0.25">
      <c r="G263" s="32" t="s">
        <v>33</v>
      </c>
      <c r="H263" s="34">
        <v>6.7550000000000008</v>
      </c>
      <c r="I263" s="38" t="s">
        <v>90</v>
      </c>
      <c r="K263" s="44">
        <v>6.7550000000000008</v>
      </c>
      <c r="L263" s="45">
        <f t="shared" si="0"/>
        <v>0</v>
      </c>
    </row>
    <row r="264" spans="7:12" ht="8.25" customHeight="1" x14ac:dyDescent="0.25">
      <c r="G264" s="32" t="s">
        <v>34</v>
      </c>
      <c r="H264" s="34">
        <v>5.6000000000000005</v>
      </c>
      <c r="I264" s="38" t="s">
        <v>90</v>
      </c>
      <c r="K264" s="44">
        <v>5.6000000000000005</v>
      </c>
      <c r="L264" s="45">
        <f t="shared" si="0"/>
        <v>0</v>
      </c>
    </row>
    <row r="265" spans="7:12" ht="8.25" customHeight="1" x14ac:dyDescent="0.25">
      <c r="G265" s="32" t="s">
        <v>35</v>
      </c>
      <c r="H265" s="34">
        <v>8.5680000000000014</v>
      </c>
      <c r="I265" s="38" t="s">
        <v>90</v>
      </c>
      <c r="K265" s="44">
        <v>8.5680000000000014</v>
      </c>
      <c r="L265" s="45">
        <f t="shared" si="0"/>
        <v>0</v>
      </c>
    </row>
    <row r="266" spans="7:12" ht="8.25" customHeight="1" x14ac:dyDescent="0.25">
      <c r="G266" s="32" t="s">
        <v>36</v>
      </c>
      <c r="H266" s="34">
        <v>1.6280000000000001</v>
      </c>
      <c r="I266" s="39" t="s">
        <v>155</v>
      </c>
      <c r="K266" s="44">
        <v>1.6280000000000001</v>
      </c>
      <c r="L266" s="45">
        <f t="shared" si="0"/>
        <v>0</v>
      </c>
    </row>
    <row r="267" spans="7:12" ht="8.25" customHeight="1" x14ac:dyDescent="0.25">
      <c r="G267" s="32" t="s">
        <v>37</v>
      </c>
      <c r="H267" s="34">
        <v>2.7814285714285716</v>
      </c>
      <c r="I267" s="39" t="s">
        <v>155</v>
      </c>
      <c r="K267" s="44">
        <v>2.7814285714285716</v>
      </c>
      <c r="L267" s="45">
        <f t="shared" si="0"/>
        <v>0</v>
      </c>
    </row>
    <row r="268" spans="7:12" ht="8.25" customHeight="1" x14ac:dyDescent="0.25">
      <c r="G268" s="32" t="s">
        <v>38</v>
      </c>
      <c r="H268" s="34">
        <v>1.6041935483870964</v>
      </c>
      <c r="I268" s="39" t="s">
        <v>155</v>
      </c>
      <c r="K268" s="44">
        <v>1.6041935483870964</v>
      </c>
      <c r="L268" s="45">
        <f t="shared" si="0"/>
        <v>0</v>
      </c>
    </row>
    <row r="269" spans="7:12" ht="8.25" customHeight="1" x14ac:dyDescent="0.25">
      <c r="G269" s="32" t="s">
        <v>39</v>
      </c>
      <c r="H269" s="34">
        <v>4.9209523809523814</v>
      </c>
      <c r="I269" s="39" t="s">
        <v>155</v>
      </c>
      <c r="K269" s="44">
        <v>4.9209523809523814</v>
      </c>
      <c r="L269" s="45">
        <f t="shared" si="0"/>
        <v>0</v>
      </c>
    </row>
    <row r="270" spans="7:12" ht="8.25" customHeight="1" x14ac:dyDescent="0.25">
      <c r="G270" s="32" t="s">
        <v>40</v>
      </c>
      <c r="H270" s="34">
        <v>24.490833333333331</v>
      </c>
      <c r="I270" s="43" t="s">
        <v>265</v>
      </c>
      <c r="K270" s="44">
        <v>24.490833333333331</v>
      </c>
      <c r="L270" s="45">
        <f t="shared" si="0"/>
        <v>0</v>
      </c>
    </row>
    <row r="271" spans="7:12" ht="8.25" customHeight="1" x14ac:dyDescent="0.25">
      <c r="G271" s="32" t="s">
        <v>41</v>
      </c>
      <c r="H271" s="34">
        <v>7.3433333333333337</v>
      </c>
      <c r="I271" s="38" t="s">
        <v>90</v>
      </c>
      <c r="K271" s="44">
        <v>7.3433333333333337</v>
      </c>
      <c r="L271" s="45">
        <f t="shared" si="0"/>
        <v>0</v>
      </c>
    </row>
    <row r="272" spans="7:12" ht="8.25" customHeight="1" x14ac:dyDescent="0.25">
      <c r="G272" s="32" t="s">
        <v>42</v>
      </c>
      <c r="H272" s="34">
        <v>35.573333333333331</v>
      </c>
      <c r="I272" s="40" t="s">
        <v>89</v>
      </c>
      <c r="K272" s="44">
        <v>35.573333333333331</v>
      </c>
      <c r="L272" s="45">
        <f t="shared" si="0"/>
        <v>0</v>
      </c>
    </row>
    <row r="273" spans="7:12" ht="8.25" customHeight="1" x14ac:dyDescent="0.25">
      <c r="G273" s="32" t="s">
        <v>43</v>
      </c>
      <c r="H273" s="34">
        <v>69.744444444444454</v>
      </c>
      <c r="I273" s="40" t="s">
        <v>89</v>
      </c>
      <c r="K273" s="44">
        <v>69.744444444444454</v>
      </c>
      <c r="L273" s="45">
        <f t="shared" si="0"/>
        <v>0</v>
      </c>
    </row>
    <row r="274" spans="7:12" ht="8.25" customHeight="1" x14ac:dyDescent="0.25">
      <c r="G274" s="32" t="s">
        <v>44</v>
      </c>
      <c r="H274" s="34">
        <v>90.86666666666666</v>
      </c>
      <c r="I274" s="41" t="s">
        <v>194</v>
      </c>
      <c r="K274" s="44">
        <v>90.86666666666666</v>
      </c>
      <c r="L274" s="45">
        <f t="shared" si="0"/>
        <v>0</v>
      </c>
    </row>
    <row r="275" spans="7:12" ht="8.25" customHeight="1" x14ac:dyDescent="0.25">
      <c r="G275" s="32" t="s">
        <v>45</v>
      </c>
      <c r="H275" s="34">
        <v>75.560555555555567</v>
      </c>
      <c r="I275" s="40" t="s">
        <v>89</v>
      </c>
      <c r="K275" s="44">
        <v>75.560555555555567</v>
      </c>
      <c r="L275" s="45">
        <f t="shared" si="0"/>
        <v>0</v>
      </c>
    </row>
    <row r="276" spans="7:12" ht="8.25" customHeight="1" x14ac:dyDescent="0.25">
      <c r="G276" s="32" t="s">
        <v>656</v>
      </c>
      <c r="H276" s="34">
        <v>0.71900000000000008</v>
      </c>
      <c r="I276" s="39" t="s">
        <v>155</v>
      </c>
      <c r="K276" s="44">
        <v>0.71900000000000008</v>
      </c>
      <c r="L276" s="45">
        <f t="shared" si="0"/>
        <v>0</v>
      </c>
    </row>
    <row r="277" spans="7:12" ht="8.25" customHeight="1" x14ac:dyDescent="0.25">
      <c r="G277" s="32" t="s">
        <v>812</v>
      </c>
      <c r="H277" s="36">
        <v>16.397500000000001</v>
      </c>
      <c r="I277" s="43"/>
      <c r="K277" s="44">
        <v>16.397500000000001</v>
      </c>
      <c r="L277" s="45">
        <f t="shared" si="0"/>
        <v>0</v>
      </c>
    </row>
    <row r="278" spans="7:12" ht="8.25" customHeight="1" x14ac:dyDescent="0.25">
      <c r="G278" s="32" t="s">
        <v>48</v>
      </c>
      <c r="H278" s="34">
        <v>87.25500000000001</v>
      </c>
      <c r="I278" s="41" t="s">
        <v>194</v>
      </c>
      <c r="K278" s="44">
        <v>87.25500000000001</v>
      </c>
      <c r="L278" s="45">
        <f t="shared" si="0"/>
        <v>0</v>
      </c>
    </row>
    <row r="279" spans="7:12" ht="8.25" customHeight="1" x14ac:dyDescent="0.25">
      <c r="G279" s="32" t="s">
        <v>49</v>
      </c>
      <c r="H279" s="34">
        <v>1.3566666666666665</v>
      </c>
      <c r="I279" s="39" t="s">
        <v>155</v>
      </c>
      <c r="K279" s="44">
        <v>1.3566666666666665</v>
      </c>
      <c r="L279" s="45">
        <f t="shared" si="0"/>
        <v>0</v>
      </c>
    </row>
    <row r="280" spans="7:12" ht="8.25" customHeight="1" x14ac:dyDescent="0.25">
      <c r="G280" s="32" t="s">
        <v>50</v>
      </c>
      <c r="H280" s="34">
        <v>8.2233333333333345</v>
      </c>
      <c r="I280" s="38" t="s">
        <v>90</v>
      </c>
      <c r="K280" s="44">
        <v>8.2233333333333345</v>
      </c>
      <c r="L280" s="45">
        <f t="shared" si="0"/>
        <v>0</v>
      </c>
    </row>
    <row r="281" spans="7:12" ht="8.25" customHeight="1" x14ac:dyDescent="0.25">
      <c r="G281" s="32" t="s">
        <v>51</v>
      </c>
      <c r="H281" s="34">
        <v>14.77</v>
      </c>
      <c r="I281" s="43" t="s">
        <v>265</v>
      </c>
      <c r="K281" s="44">
        <v>14.77</v>
      </c>
      <c r="L281" s="45">
        <f t="shared" si="0"/>
        <v>0</v>
      </c>
    </row>
    <row r="282" spans="7:12" ht="8.25" customHeight="1" x14ac:dyDescent="0.25">
      <c r="G282" s="32" t="s">
        <v>52</v>
      </c>
      <c r="H282" s="34">
        <v>2.6225000000000001</v>
      </c>
      <c r="I282" s="39" t="s">
        <v>155</v>
      </c>
      <c r="K282" s="44">
        <v>2.6225000000000001</v>
      </c>
      <c r="L282" s="45">
        <f t="shared" si="0"/>
        <v>0</v>
      </c>
    </row>
    <row r="283" spans="7:12" ht="8.25" customHeight="1" x14ac:dyDescent="0.25">
      <c r="G283" s="32" t="s">
        <v>53</v>
      </c>
      <c r="H283" s="34">
        <v>83.509999999999991</v>
      </c>
      <c r="I283" s="41" t="s">
        <v>194</v>
      </c>
      <c r="K283" s="44">
        <v>83.509999999999991</v>
      </c>
      <c r="L283" s="45">
        <f t="shared" si="0"/>
        <v>0</v>
      </c>
    </row>
    <row r="284" spans="7:12" ht="8.25" customHeight="1" x14ac:dyDescent="0.25">
      <c r="G284" s="32" t="s">
        <v>754</v>
      </c>
      <c r="H284" s="34">
        <v>33.908000000000001</v>
      </c>
      <c r="I284" s="43" t="s">
        <v>265</v>
      </c>
      <c r="K284" s="44">
        <v>33.908000000000001</v>
      </c>
      <c r="L284" s="45">
        <f t="shared" si="0"/>
        <v>0</v>
      </c>
    </row>
    <row r="285" spans="7:12" ht="8.25" customHeight="1" x14ac:dyDescent="0.25">
      <c r="G285" s="32" t="s">
        <v>55</v>
      </c>
      <c r="H285" s="34">
        <v>92.96833333333332</v>
      </c>
      <c r="I285" s="41" t="s">
        <v>194</v>
      </c>
      <c r="K285" s="44">
        <v>92.96833333333332</v>
      </c>
      <c r="L285" s="45">
        <f t="shared" si="0"/>
        <v>0</v>
      </c>
    </row>
    <row r="286" spans="7:12" ht="8.25" customHeight="1" x14ac:dyDescent="0.25">
      <c r="G286" s="32" t="s">
        <v>56</v>
      </c>
      <c r="H286" s="34">
        <v>2.6225000000000001</v>
      </c>
      <c r="I286" s="39" t="s">
        <v>155</v>
      </c>
      <c r="K286" s="44">
        <v>2.6225000000000001</v>
      </c>
      <c r="L286" s="45">
        <f t="shared" si="0"/>
        <v>0</v>
      </c>
    </row>
    <row r="287" spans="7:12" ht="8.25" customHeight="1" x14ac:dyDescent="0.25">
      <c r="G287" s="32" t="s">
        <v>57</v>
      </c>
      <c r="H287" s="34">
        <v>7.9846666666666666</v>
      </c>
      <c r="I287" s="38" t="s">
        <v>90</v>
      </c>
      <c r="K287" s="44">
        <v>7.9846666666666666</v>
      </c>
      <c r="L287" s="45">
        <f t="shared" si="0"/>
        <v>0</v>
      </c>
    </row>
    <row r="288" spans="7:12" ht="8.25" customHeight="1" x14ac:dyDescent="0.25">
      <c r="G288" s="32" t="s">
        <v>58</v>
      </c>
      <c r="H288" s="34">
        <v>96.430857142857135</v>
      </c>
      <c r="I288" s="41" t="s">
        <v>194</v>
      </c>
      <c r="K288" s="44">
        <v>96.430857142857135</v>
      </c>
      <c r="L288" s="45">
        <f t="shared" si="0"/>
        <v>0</v>
      </c>
    </row>
  </sheetData>
  <mergeCells count="46">
    <mergeCell ref="D60:D62"/>
    <mergeCell ref="D4:D8"/>
    <mergeCell ref="D9:D11"/>
    <mergeCell ref="D12:D15"/>
    <mergeCell ref="D16:D25"/>
    <mergeCell ref="D26:D36"/>
    <mergeCell ref="D37:D40"/>
    <mergeCell ref="D41:D44"/>
    <mergeCell ref="D45:D47"/>
    <mergeCell ref="D48:D50"/>
    <mergeCell ref="D51:D54"/>
    <mergeCell ref="D55:D59"/>
    <mergeCell ref="D116:D121"/>
    <mergeCell ref="D63:D65"/>
    <mergeCell ref="D66:D69"/>
    <mergeCell ref="D70:D74"/>
    <mergeCell ref="D75:D78"/>
    <mergeCell ref="D79:D82"/>
    <mergeCell ref="D83:D92"/>
    <mergeCell ref="D93:D96"/>
    <mergeCell ref="D97:D101"/>
    <mergeCell ref="D102:D105"/>
    <mergeCell ref="D106:D110"/>
    <mergeCell ref="D111:D115"/>
    <mergeCell ref="D180:D184"/>
    <mergeCell ref="D122:D128"/>
    <mergeCell ref="D129:D133"/>
    <mergeCell ref="D134:D138"/>
    <mergeCell ref="D139:D142"/>
    <mergeCell ref="D143:D151"/>
    <mergeCell ref="D152:D154"/>
    <mergeCell ref="D155:D158"/>
    <mergeCell ref="D159:D163"/>
    <mergeCell ref="D164:D168"/>
    <mergeCell ref="D169:D172"/>
    <mergeCell ref="D173:D179"/>
    <mergeCell ref="D213:D216"/>
    <mergeCell ref="D217:D220"/>
    <mergeCell ref="D221:D225"/>
    <mergeCell ref="D226:D236"/>
    <mergeCell ref="D185:D195"/>
    <mergeCell ref="D196:D198"/>
    <mergeCell ref="D199:D203"/>
    <mergeCell ref="D204:D207"/>
    <mergeCell ref="D208:D209"/>
    <mergeCell ref="D210:D2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9" workbookViewId="0">
      <selection activeCell="A47" sqref="A47"/>
    </sheetView>
  </sheetViews>
  <sheetFormatPr baseColWidth="10" defaultRowHeight="15" x14ac:dyDescent="0.25"/>
  <sheetData>
    <row r="1" spans="1:1" x14ac:dyDescent="0.25">
      <c r="A1" s="7">
        <v>12.707391304347825</v>
      </c>
    </row>
    <row r="2" spans="1:1" x14ac:dyDescent="0.25">
      <c r="A2" s="7">
        <v>8.7738888888888891</v>
      </c>
    </row>
    <row r="3" spans="1:1" x14ac:dyDescent="0.25">
      <c r="A3" s="7">
        <v>10.50047619047619</v>
      </c>
    </row>
    <row r="4" spans="1:1" x14ac:dyDescent="0.25">
      <c r="A4" s="7">
        <v>5.9537931034482758</v>
      </c>
    </row>
    <row r="5" spans="1:1" x14ac:dyDescent="0.25">
      <c r="A5" s="7">
        <v>2.0897619047619047</v>
      </c>
    </row>
    <row r="6" spans="1:1" x14ac:dyDescent="0.25">
      <c r="A6" s="7">
        <v>58.01</v>
      </c>
    </row>
    <row r="7" spans="1:1" x14ac:dyDescent="0.25">
      <c r="A7" s="7">
        <v>94.68692307692308</v>
      </c>
    </row>
    <row r="8" spans="1:1" x14ac:dyDescent="0.25">
      <c r="A8" s="7">
        <v>4.0750000000000002</v>
      </c>
    </row>
    <row r="9" spans="1:1" x14ac:dyDescent="0.25">
      <c r="A9" s="7">
        <v>0</v>
      </c>
    </row>
    <row r="10" spans="1:1" x14ac:dyDescent="0.25">
      <c r="A10" s="16">
        <v>7.6923076923076925</v>
      </c>
    </row>
    <row r="11" spans="1:1" x14ac:dyDescent="0.25">
      <c r="A11" s="7">
        <v>40.248888888888892</v>
      </c>
    </row>
    <row r="12" spans="1:1" x14ac:dyDescent="0.25">
      <c r="A12" s="7">
        <v>20.091111111111111</v>
      </c>
    </row>
    <row r="13" spans="1:1" x14ac:dyDescent="0.25">
      <c r="A13" s="7">
        <v>13.883333333333333</v>
      </c>
    </row>
    <row r="14" spans="1:1" x14ac:dyDescent="0.25">
      <c r="A14" s="7">
        <v>5.2746666666666666</v>
      </c>
    </row>
    <row r="15" spans="1:1" x14ac:dyDescent="0.25">
      <c r="A15" s="7">
        <v>1.3121428571428571</v>
      </c>
    </row>
    <row r="16" spans="1:1" x14ac:dyDescent="0.25">
      <c r="A16" s="7">
        <v>0</v>
      </c>
    </row>
    <row r="17" spans="1:1" x14ac:dyDescent="0.25">
      <c r="A17" s="7">
        <v>12.124999999999998</v>
      </c>
    </row>
    <row r="18" spans="1:1" x14ac:dyDescent="0.25">
      <c r="A18" s="7">
        <v>16.547272727272727</v>
      </c>
    </row>
    <row r="19" spans="1:1" x14ac:dyDescent="0.25">
      <c r="A19" s="16">
        <v>5.5014285714285718</v>
      </c>
    </row>
    <row r="20" spans="1:1" x14ac:dyDescent="0.25">
      <c r="A20" s="7">
        <v>5.1622222222222218</v>
      </c>
    </row>
    <row r="21" spans="1:1" x14ac:dyDescent="0.25">
      <c r="A21" s="7">
        <v>6.7550000000000008</v>
      </c>
    </row>
    <row r="22" spans="1:1" x14ac:dyDescent="0.25">
      <c r="A22" s="7">
        <v>5.6000000000000005</v>
      </c>
    </row>
    <row r="23" spans="1:1" x14ac:dyDescent="0.25">
      <c r="A23" s="7">
        <v>8.5680000000000014</v>
      </c>
    </row>
    <row r="24" spans="1:1" x14ac:dyDescent="0.25">
      <c r="A24" s="7">
        <v>1.6280000000000001</v>
      </c>
    </row>
    <row r="25" spans="1:1" x14ac:dyDescent="0.25">
      <c r="A25" s="7">
        <v>2.7814285714285716</v>
      </c>
    </row>
    <row r="26" spans="1:1" x14ac:dyDescent="0.25">
      <c r="A26" s="7">
        <v>1.6041935483870964</v>
      </c>
    </row>
    <row r="27" spans="1:1" x14ac:dyDescent="0.25">
      <c r="A27" s="16">
        <v>4.9209523809523814</v>
      </c>
    </row>
    <row r="28" spans="1:1" x14ac:dyDescent="0.25">
      <c r="A28" s="7">
        <v>24.490833333333331</v>
      </c>
    </row>
    <row r="29" spans="1:1" x14ac:dyDescent="0.25">
      <c r="A29" s="7">
        <v>7.3433333333333337</v>
      </c>
    </row>
    <row r="30" spans="1:1" x14ac:dyDescent="0.25">
      <c r="A30" s="7">
        <v>35.573333333333331</v>
      </c>
    </row>
    <row r="31" spans="1:1" x14ac:dyDescent="0.25">
      <c r="A31" s="7">
        <v>69.744444444444454</v>
      </c>
    </row>
    <row r="32" spans="1:1" x14ac:dyDescent="0.25">
      <c r="A32" s="7">
        <v>90.86666666666666</v>
      </c>
    </row>
    <row r="33" spans="1:1" x14ac:dyDescent="0.25">
      <c r="A33" s="7">
        <v>75.560555555555567</v>
      </c>
    </row>
    <row r="34" spans="1:1" x14ac:dyDescent="0.25">
      <c r="A34" s="16">
        <v>0.71900000000000008</v>
      </c>
    </row>
    <row r="35" spans="1:1" x14ac:dyDescent="0.25">
      <c r="A35" s="16">
        <v>16.397500000000001</v>
      </c>
    </row>
    <row r="36" spans="1:1" x14ac:dyDescent="0.25">
      <c r="A36" s="7">
        <v>87.25500000000001</v>
      </c>
    </row>
    <row r="37" spans="1:1" x14ac:dyDescent="0.25">
      <c r="A37" s="7">
        <v>1.3566666666666665</v>
      </c>
    </row>
    <row r="38" spans="1:1" x14ac:dyDescent="0.25">
      <c r="A38" s="7">
        <v>8.2233333333333345</v>
      </c>
    </row>
    <row r="39" spans="1:1" x14ac:dyDescent="0.25">
      <c r="A39" s="16">
        <v>14.77</v>
      </c>
    </row>
    <row r="40" spans="1:1" x14ac:dyDescent="0.25">
      <c r="A40" s="16">
        <v>2.6225000000000001</v>
      </c>
    </row>
    <row r="41" spans="1:1" x14ac:dyDescent="0.25">
      <c r="A41" s="7">
        <v>83.509999999999991</v>
      </c>
    </row>
    <row r="42" spans="1:1" x14ac:dyDescent="0.25">
      <c r="A42" s="7">
        <v>33.908000000000001</v>
      </c>
    </row>
    <row r="43" spans="1:1" x14ac:dyDescent="0.25">
      <c r="A43" s="7">
        <v>92.96833333333332</v>
      </c>
    </row>
    <row r="44" spans="1:1" x14ac:dyDescent="0.25">
      <c r="A44" s="7">
        <v>2.6225000000000001</v>
      </c>
    </row>
    <row r="45" spans="1:1" x14ac:dyDescent="0.25">
      <c r="A45" s="7">
        <v>7.9846666666666666</v>
      </c>
    </row>
    <row r="46" spans="1:1" x14ac:dyDescent="0.25">
      <c r="A46" s="16">
        <v>96.430857142857135</v>
      </c>
    </row>
    <row r="47" spans="1:1" x14ac:dyDescent="0.25">
      <c r="A47" s="46">
        <f>AVERAGE(A1:A46)</f>
        <v>24.105232757598088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INDICADORES BÁSICOS 2017</vt:lpstr>
      <vt:lpstr>CONTROL 2017 (2)</vt:lpstr>
      <vt:lpstr>Hoja5</vt:lpstr>
      <vt:lpstr>Hoja1</vt:lpstr>
      <vt:lpstr>'CONTROL 2017 (2)'!Área_de_impresión</vt:lpstr>
      <vt:lpstr>'INDICADORES BÁSICOS 2017'!Área_de_impresión</vt:lpstr>
      <vt:lpstr>'CONTROL 2017 (2)'!Títulos_a_imprimir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JENNY CAROLINA MESA PEÑA</cp:lastModifiedBy>
  <cp:lastPrinted>2018-02-28T01:30:46Z</cp:lastPrinted>
  <dcterms:created xsi:type="dcterms:W3CDTF">2018-02-20T01:44:09Z</dcterms:created>
  <dcterms:modified xsi:type="dcterms:W3CDTF">2018-04-18T22:06:29Z</dcterms:modified>
</cp:coreProperties>
</file>